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5172" documentId="8_{664B21F7-C4F3-424E-992F-C6E1A5842015}" xr6:coauthVersionLast="47" xr6:coauthVersionMax="47" xr10:uidLastSave="{AB15C1FF-A8D7-49D3-A366-39602C608E0D}"/>
  <bookViews>
    <workbookView xWindow="28680" yWindow="-120" windowWidth="38640" windowHeight="21120" tabRatio="720"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BASIC Summary" sheetId="17" r:id="rId9"/>
    <sheet name="Sheet1" sheetId="12" state="hidden" r:id="rId10"/>
    <sheet name="References" sheetId="5" r:id="rId11"/>
  </sheets>
  <definedNames>
    <definedName name="_xlnm._FilterDatabase" localSheetId="5" hidden="1">DETECT!$A$2:$M$6</definedName>
    <definedName name="_xlnm._FilterDatabase" localSheetId="2" hidden="1">GOVERN!$A$2:$M$6</definedName>
    <definedName name="_xlnm._FilterDatabase" localSheetId="3" hidden="1">IDENTIFY!$A$2:$M$10</definedName>
    <definedName name="_xlnm._FilterDatabase" localSheetId="4" hidden="1">PROTECT!$A$2:$M$17</definedName>
    <definedName name="_xlnm._FilterDatabase" localSheetId="7" hidden="1">RECOVER!$A$2:$M$3</definedName>
    <definedName name="_xlnm._FilterDatabase" localSheetId="6" hidden="1">RESPOND!$A$2:$M$4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7" l="1"/>
  <c r="D20" i="17"/>
  <c r="D19" i="17"/>
  <c r="D18" i="17"/>
  <c r="D17" i="17"/>
  <c r="D16" i="17"/>
  <c r="D14" i="17"/>
  <c r="D15" i="17"/>
  <c r="D13" i="17"/>
  <c r="D11" i="17"/>
  <c r="D10" i="17"/>
  <c r="D9" i="17"/>
  <c r="D8" i="17"/>
  <c r="D7" i="17"/>
  <c r="D6" i="17"/>
  <c r="D5" i="17"/>
  <c r="O25" i="17"/>
  <c r="K3" i="28"/>
  <c r="J3" i="28"/>
  <c r="H4" i="27"/>
  <c r="I4" i="27"/>
  <c r="J4" i="27"/>
  <c r="K4" i="27"/>
  <c r="K3" i="27"/>
  <c r="J3" i="27"/>
  <c r="I3" i="27"/>
  <c r="H3" i="27"/>
  <c r="K3" i="26"/>
  <c r="J3" i="26"/>
  <c r="K6" i="26"/>
  <c r="J6" i="26"/>
  <c r="I6" i="26"/>
  <c r="H6" i="26"/>
  <c r="I5" i="26"/>
  <c r="H5" i="26"/>
  <c r="I3" i="26"/>
  <c r="H3" i="26"/>
  <c r="K14" i="25"/>
  <c r="J14" i="25"/>
  <c r="K12" i="25"/>
  <c r="J12" i="25"/>
  <c r="K16" i="25"/>
  <c r="J16" i="25"/>
  <c r="I16" i="25"/>
  <c r="H16" i="25"/>
  <c r="H13" i="25"/>
  <c r="I13" i="25"/>
  <c r="H14" i="25"/>
  <c r="I14" i="25"/>
  <c r="H15" i="25"/>
  <c r="I15" i="25"/>
  <c r="I12" i="25"/>
  <c r="H12" i="25"/>
  <c r="K11" i="25"/>
  <c r="J11" i="25"/>
  <c r="I11" i="25"/>
  <c r="H11" i="25"/>
  <c r="I10" i="25"/>
  <c r="H10" i="25"/>
  <c r="I6" i="25"/>
  <c r="H6" i="25"/>
  <c r="I4" i="25"/>
  <c r="H4" i="25"/>
  <c r="I3" i="25"/>
  <c r="H3" i="25"/>
  <c r="K8" i="20"/>
  <c r="J8" i="20"/>
  <c r="K3" i="20"/>
  <c r="J3" i="20"/>
  <c r="I4" i="20"/>
  <c r="I5" i="20"/>
  <c r="I6" i="20"/>
  <c r="I7" i="20"/>
  <c r="I8" i="20"/>
  <c r="I9" i="20"/>
  <c r="I10" i="20"/>
  <c r="H4" i="20"/>
  <c r="H5" i="20"/>
  <c r="H6" i="20"/>
  <c r="H7" i="20"/>
  <c r="H8" i="20"/>
  <c r="H9" i="20"/>
  <c r="H10" i="20"/>
  <c r="I3" i="20"/>
  <c r="H3" i="20"/>
  <c r="I4" i="16"/>
  <c r="I5" i="16"/>
  <c r="I6" i="16"/>
  <c r="H4" i="16"/>
  <c r="H5" i="16"/>
  <c r="H6" i="16"/>
  <c r="I3" i="16"/>
  <c r="H3" i="16"/>
  <c r="J3" i="25" l="1"/>
  <c r="K3" i="25"/>
  <c r="O9" i="17"/>
  <c r="C1" i="28"/>
  <c r="C1" i="27"/>
  <c r="C1" i="26"/>
  <c r="C1" i="25"/>
  <c r="C1" i="20"/>
  <c r="C1" i="16"/>
  <c r="I3" i="28"/>
  <c r="H3" i="28"/>
  <c r="Q37" i="17" l="1"/>
  <c r="P37" i="17"/>
  <c r="Q36" i="17"/>
  <c r="P36" i="17"/>
  <c r="Q35" i="17"/>
  <c r="P35" i="17"/>
  <c r="Q31" i="17"/>
  <c r="P31" i="17"/>
  <c r="Q34" i="17"/>
  <c r="P34" i="17"/>
  <c r="O34" i="17" s="1"/>
  <c r="F21" i="17"/>
  <c r="E21" i="17"/>
  <c r="K10" i="20" l="1"/>
  <c r="F11" i="17" s="1"/>
  <c r="J10" i="20"/>
  <c r="E11" i="17" s="1"/>
  <c r="K6" i="16" l="1"/>
  <c r="F8" i="17" s="1"/>
  <c r="J6" i="16"/>
  <c r="E8" i="17" s="1"/>
  <c r="K3" i="16"/>
  <c r="F5" i="17" s="1"/>
  <c r="J3" i="16"/>
  <c r="E5" i="17" s="1"/>
  <c r="K4" i="16"/>
  <c r="F6" i="17" s="1"/>
  <c r="J4" i="16"/>
  <c r="E6" i="17" s="1"/>
  <c r="P32" i="17" l="1"/>
  <c r="E14" i="17"/>
  <c r="Q32" i="17"/>
  <c r="F14" i="17"/>
  <c r="O35" i="17"/>
  <c r="Q30" i="17"/>
  <c r="P30" i="17"/>
  <c r="Q29" i="17"/>
  <c r="P29" i="17"/>
  <c r="Q28" i="17"/>
  <c r="P28" i="17"/>
  <c r="Q27" i="17"/>
  <c r="P27" i="17"/>
  <c r="Q26" i="17"/>
  <c r="P26" i="17"/>
  <c r="Q25" i="17"/>
  <c r="P25" i="17"/>
  <c r="N11" i="17"/>
  <c r="O32" i="17" l="1"/>
  <c r="O31" i="17"/>
  <c r="O36" i="17"/>
  <c r="F20" i="17"/>
  <c r="E20" i="17"/>
  <c r="F18" i="17"/>
  <c r="E18" i="17" l="1"/>
  <c r="Q33" i="17"/>
  <c r="P33" i="17"/>
  <c r="E15" i="17"/>
  <c r="F17" i="17"/>
  <c r="E17" i="17"/>
  <c r="F15" i="17"/>
  <c r="K5" i="16"/>
  <c r="F7" i="17" s="1"/>
  <c r="J5" i="16"/>
  <c r="E7" i="17" s="1"/>
  <c r="E1" i="28"/>
  <c r="F19" i="17"/>
  <c r="E1" i="27"/>
  <c r="E1" i="26"/>
  <c r="E1" i="25"/>
  <c r="O33" i="17" l="1"/>
  <c r="E16" i="17"/>
  <c r="E13" i="17"/>
  <c r="F13" i="17"/>
  <c r="F16" i="17"/>
  <c r="E12" i="17"/>
  <c r="F12" i="17"/>
  <c r="E10" i="17"/>
  <c r="F10" i="17"/>
  <c r="E19" i="17"/>
  <c r="F9" i="17"/>
  <c r="E9" i="17"/>
  <c r="E1" i="20"/>
  <c r="E1" i="16"/>
  <c r="D12" i="17" l="1"/>
  <c r="O26" i="17"/>
  <c r="O30" i="17"/>
  <c r="O27" i="17"/>
  <c r="O37" i="17"/>
  <c r="O29" i="17"/>
  <c r="O28" i="17"/>
  <c r="M4" i="17" l="1"/>
</calcChain>
</file>

<file path=xl/sharedStrings.xml><?xml version="1.0" encoding="utf-8"?>
<sst xmlns="http://schemas.openxmlformats.org/spreadsheetml/2006/main" count="322" uniqueCount="221">
  <si>
    <t>Change Log</t>
  </si>
  <si>
    <t>Date</t>
  </si>
  <si>
    <t>Reason for change</t>
  </si>
  <si>
    <r>
      <rPr>
        <b/>
        <sz val="14"/>
        <color theme="1"/>
        <rFont val="Calibri"/>
        <family val="2"/>
        <scheme val="minor"/>
      </rPr>
      <t>Directions:</t>
    </r>
    <r>
      <rPr>
        <sz val="14"/>
        <color theme="1"/>
        <rFont val="Calibri"/>
        <family val="2"/>
        <scheme val="minor"/>
      </rPr>
      <t xml:space="preserve">
(1) Each “details” tab contains the controls of the respective cyberfundamentals framework level (BASIC-IMPORTANT- ESSENTIAL).
The way each control is assessed considers 2 angles: How the controle is documented (documentation maturity) and how that documentation is implemented (implementation maturity). The maturity of each of the controls is assessed using the explanation in the Maturity Levels tab.
(2) Based on the assessment and according to the maturity level, a value from 1 to 5 is entered per control in the "details" tab of each assurance level. This level is determined for both documentation maturity and implementation maturity.
(3) The "summary" tab for the respective cyberfundamentals levels shows the maturity score that determines whether or not one is compliant in accordance with the Conformity Assessment Scheme. The target scores indicated in the "summary" tab are as determined in the Conformity Assessment Scheme.</t>
    </r>
  </si>
  <si>
    <t>Applicable version of the CyberFundamentels framework</t>
  </si>
  <si>
    <t>Version</t>
  </si>
  <si>
    <t>requirements</t>
  </si>
  <si>
    <r>
      <t xml:space="preserve">CAS </t>
    </r>
    <r>
      <rPr>
        <b/>
        <vertAlign val="superscript"/>
        <sz val="14"/>
        <color theme="1"/>
        <rFont val="Calibri"/>
        <family val="2"/>
        <scheme val="minor"/>
      </rPr>
      <t>(**)</t>
    </r>
  </si>
  <si>
    <t>(*) NAB: National Accreditation Body (BE: BELAC)</t>
  </si>
  <si>
    <t>(**) CAS: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</si>
  <si>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</si>
  <si>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</si>
  <si>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</si>
  <si>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www.cyfun.eu</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</si>
  <si>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</si>
  <si>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</si>
  <si>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</si>
  <si>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</si>
  <si>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</si>
  <si>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</si>
  <si>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</si>
  <si>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</si>
  <si>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BASIC</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</si>
  <si>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</si>
  <si>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</si>
  <si>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</si>
  <si>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</si>
  <si>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2,5/5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</si>
  <si>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</si>
  <si>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</si>
  <si>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</si>
  <si>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</si>
  <si>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n/a</t>
  </si>
  <si>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</si>
  <si>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</si>
  <si>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</si>
  <si>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</si>
  <si>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</si>
  <si>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</si>
  <si>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</si>
  <si>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</si>
  <si>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</si>
  <si>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</si>
  <si>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</si>
  <si>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</si>
  <si>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</si>
  <si>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</si>
  <si>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</si>
  <si>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in the “Completing your self-assessment” section of the CyberFundamentals Toolbox (www.cyfun.be).</t>
  </si>
  <si>
    <t>Self-Assessment Completion Date:</t>
  </si>
  <si>
    <t>Category</t>
  </si>
  <si>
    <t>Governance Measure</t>
  </si>
  <si>
    <t>Key Measure</t>
  </si>
  <si>
    <t>Subcategory</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</si>
  <si>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</si>
  <si>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</si>
  <si>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</si>
  <si>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</si>
  <si>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</si>
  <si>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</si>
  <si>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</si>
  <si>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</si>
  <si>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</si>
  <si>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</si>
  <si>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</si>
  <si>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r>
      <rPr>
        <b/>
        <sz val="10"/>
        <color theme="1"/>
        <rFont val="Calibri"/>
        <family val="2"/>
        <scheme val="minor"/>
      </rPr>
      <t xml:space="preserve">GV.OC-03.1: </t>
    </r>
    <r>
      <rPr>
        <sz val="10"/>
        <color theme="1"/>
        <rFont val="Calibri"/>
        <family val="2"/>
        <scheme val="minor"/>
      </rPr>
      <t>Legal and regulatory requirements regarding information and cybersecurity shall be identified and implemented.</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</si>
  <si>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</si>
  <si>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</si>
  <si>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GV.RM-03.1:</t>
    </r>
    <r>
      <rPr>
        <sz val="10"/>
        <color rgb="FF000000"/>
        <rFont val="Calibri"/>
        <family val="2"/>
        <scheme val="minor"/>
      </rPr>
      <t xml:space="preserve"> As part of the organisation-wide risk management strategy, a comprehensive strategy to manage information and cybersecurity risks shall be developed and updated when changes occur.</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</si>
  <si>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</si>
  <si>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t xml:space="preserve">GV.RR-04: </t>
    </r>
    <r>
      <rPr>
        <sz val="10"/>
        <color rgb="FF000000"/>
        <rFont val="Calibri"/>
        <family val="2"/>
        <scheme val="minor"/>
      </rPr>
      <t>Cybersecurity is included in human resources practices.</t>
    </r>
  </si>
  <si>
    <r>
      <rPr>
        <b/>
        <sz val="10"/>
        <color theme="1"/>
        <rFont val="Calibri"/>
        <family val="2"/>
        <scheme val="minor"/>
      </rPr>
      <t>GV.RR-04.1:</t>
    </r>
    <r>
      <rPr>
        <sz val="10"/>
        <color theme="1"/>
        <rFont val="Calibri"/>
        <family val="2"/>
        <scheme val="minor"/>
      </rPr>
      <t xml:space="preserve"> Personnel with access to the organisation’s most critical information or technology shall be authenticated.</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</si>
  <si>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</si>
  <si>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</si>
  <si>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</si>
  <si>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t xml:space="preserve">Asset Management (ID.AM): </t>
    </r>
    <r>
      <rPr>
        <sz val="10"/>
        <color theme="1"/>
        <rFont val="Calibri"/>
        <family val="2"/>
        <scheme val="minor"/>
      </rPr>
      <t>Assets (e.g., data, hardware, software, systems, facilities, services, people) that enable the organization to achieve business purposes are identified and managed consistent with their relative importance to organisational  objectives and the organisation's risk strategy.</t>
    </r>
  </si>
  <si>
    <r>
      <t xml:space="preserve">ID.AM-01: </t>
    </r>
    <r>
      <rPr>
        <sz val="10"/>
        <color rgb="FF000000"/>
        <rFont val="Calibri"/>
        <family val="2"/>
        <scheme val="minor"/>
      </rPr>
      <t>Inventories of hardware managed by the organisation are maintained.</t>
    </r>
  </si>
  <si>
    <r>
      <rPr>
        <b/>
        <sz val="10"/>
        <color rgb="FF000000"/>
        <rFont val="Calibri"/>
        <family val="2"/>
        <scheme val="minor"/>
      </rPr>
      <t>ID.AM-01.1:</t>
    </r>
    <r>
      <rPr>
        <sz val="10"/>
        <color rgb="FF000000"/>
        <rFont val="Calibri"/>
        <family val="2"/>
        <scheme val="minor"/>
      </rPr>
      <t xml:space="preserve"> An inventory of physical and virtual infrastructure assets—such as hardware, network devices, and cloud-hosted environments—that support information processing shall be documented, reviewed, and updated as changes occur. </t>
    </r>
  </si>
  <si>
    <r>
      <t xml:space="preserve">ID.AM-02: </t>
    </r>
    <r>
      <rPr>
        <sz val="10"/>
        <color rgb="FF000000"/>
        <rFont val="Calibri"/>
        <family val="2"/>
        <scheme val="minor"/>
      </rPr>
      <t>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</si>
  <si>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</si>
  <si>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t>ID.AM-5:</t>
    </r>
    <r>
      <rPr>
        <sz val="10"/>
        <color rgb="FF000000"/>
        <rFont val="Calibri"/>
        <family val="2"/>
        <scheme val="minor"/>
      </rPr>
      <t xml:space="preserve"> Assets are prioritized based on classification, criticality, resources, and impact on the mission.</t>
    </r>
  </si>
  <si>
    <r>
      <rPr>
        <b/>
        <sz val="10"/>
        <color rgb="FF000000"/>
        <rFont val="Calibri"/>
        <family val="2"/>
        <scheme val="minor"/>
      </rPr>
      <t>ID.AM-5.1</t>
    </r>
    <r>
      <rPr>
        <sz val="10"/>
        <color rgb="FF000000"/>
        <rFont val="Calibri"/>
        <family val="2"/>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</si>
  <si>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</si>
  <si>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</si>
  <si>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t xml:space="preserve">ID.AM-08: </t>
    </r>
    <r>
      <rPr>
        <sz val="10"/>
        <color rgb="FF000000"/>
        <rFont val="Calibri"/>
        <family val="2"/>
        <scheme val="minor"/>
      </rPr>
      <t>Systems, hardware, software, services, and data are managed throughout their lifecycles.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</si>
  <si>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</si>
  <si>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</si>
  <si>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</si>
  <si>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</si>
  <si>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</si>
  <si>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</si>
  <si>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t>Improvement (ID.IM):</t>
    </r>
    <r>
      <rPr>
        <sz val="10"/>
        <color theme="1"/>
        <rFont val="Calibri"/>
        <family val="2"/>
        <scheme val="minor"/>
      </rPr>
      <t xml:space="preserve"> Improvements to organisational  cybersecurity risk management processes, procedures and activities are identified across all CyFun© functions.</t>
    </r>
  </si>
  <si>
    <r>
      <t xml:space="preserve">ID.IM-03: </t>
    </r>
    <r>
      <rPr>
        <sz val="10"/>
        <color rgb="FF000000"/>
        <rFont val="Calibri"/>
        <family val="2"/>
        <scheme val="minor"/>
      </rPr>
      <t>Improvements are identified from execution of operational processes, procedures, and activities.</t>
    </r>
  </si>
  <si>
    <r>
      <rPr>
        <b/>
        <sz val="10"/>
        <color theme="1"/>
        <rFont val="Calibri"/>
        <family val="2"/>
        <scheme val="minor"/>
      </rPr>
      <t xml:space="preserve">ID.IM-03.1: </t>
    </r>
    <r>
      <rPr>
        <sz val="10"/>
        <color theme="1"/>
        <rFont val="Calibri"/>
        <family val="2"/>
        <scheme val="minor"/>
      </rPr>
      <t>The organisation shall conduct post-incident evaluations to analyse lessons learned from incident response and recovery, and consequently improve processes / procedures / technologies to enhance its cyber-resilience.</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</si>
  <si>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</si>
  <si>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</si>
  <si>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PR.AA-01.1:</t>
    </r>
    <r>
      <rPr>
        <sz val="10"/>
        <color theme="0"/>
        <rFont val="Calibri"/>
        <family val="2"/>
        <scheme val="minor"/>
      </rPr>
      <t xml:space="preserve"> Identities and credentials for authorised users, services, and hardware shall be managed.  </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</si>
  <si>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</si>
  <si>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 xml:space="preserve">PR.AA-03.1: </t>
    </r>
    <r>
      <rPr>
        <sz val="10"/>
        <rFont val="Calibri"/>
        <family val="2"/>
        <scheme val="minor"/>
      </rPr>
      <t>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</si>
  <si>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</si>
  <si>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</si>
  <si>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</si>
  <si>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</si>
  <si>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rgb="FFFFFFFF"/>
        <rFont val="Calibri"/>
        <family val="2"/>
        <scheme val="minor"/>
      </rPr>
      <t>PR.AA-05.3:</t>
    </r>
    <r>
      <rPr>
        <sz val="10"/>
        <color rgb="FFFFFFFF"/>
        <rFont val="Calibri"/>
        <family val="2"/>
        <scheme val="minor"/>
      </rPr>
      <t xml:space="preserve"> Access rights, privileges and authorisations shall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</si>
  <si>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</si>
  <si>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t xml:space="preserve">PR.AA-06: </t>
    </r>
    <r>
      <rPr>
        <sz val="10"/>
        <color rgb="FF000000"/>
        <rFont val="Calibri"/>
        <family val="2"/>
        <scheme val="minor"/>
      </rPr>
      <t>Physical access to assets is managed, monitored, and enforced commensurate with risk</t>
    </r>
  </si>
  <si>
    <r>
      <rPr>
        <b/>
        <sz val="10"/>
        <rFont val="Calibri"/>
        <family val="2"/>
        <scheme val="minor"/>
      </rPr>
      <t>PR.AA-06.1:</t>
    </r>
    <r>
      <rPr>
        <sz val="10"/>
        <rFont val="Calibri"/>
        <family val="2"/>
        <scheme val="minor"/>
      </rPr>
      <t xml:space="preserve"> Physical access to all organisational assets, including critical zones, should be managed, monitored, and enforced based on risk. </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</si>
  <si>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</si>
  <si>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</si>
  <si>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</si>
  <si>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</si>
  <si>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 xml:space="preserve">PR.DS-01: </t>
    </r>
    <r>
      <rPr>
        <sz val="10"/>
        <color rgb="FF000000"/>
        <rFont val="Calibri"/>
        <family val="2"/>
        <scheme val="minor"/>
      </rPr>
      <t>The confidentiality, integrity, and availability of data-at-rest are protected.</t>
    </r>
  </si>
  <si>
    <r>
      <rPr>
        <b/>
        <sz val="10"/>
        <color theme="1"/>
        <rFont val="Calibri"/>
        <family val="2"/>
        <scheme val="minor"/>
      </rPr>
      <t xml:space="preserve">PR.DS-01.9: </t>
    </r>
    <r>
      <rPr>
        <sz val="10"/>
        <color theme="1"/>
        <rFont val="Calibri"/>
        <family val="2"/>
        <scheme val="minor"/>
      </rPr>
      <t>Enterprise assets shall be disposed of safely.</t>
    </r>
  </si>
  <si>
    <r>
      <t xml:space="preserve">PR.DS-11: </t>
    </r>
    <r>
      <rPr>
        <sz val="10"/>
        <color rgb="FF000000"/>
        <rFont val="Calibri"/>
        <family val="2"/>
        <scheme val="minor"/>
      </rPr>
      <t>Backups of data are created, protected, maintained, and tested.</t>
    </r>
  </si>
  <si>
    <r>
      <rPr>
        <b/>
        <sz val="10"/>
        <color rgb="FFFFFFFF"/>
        <rFont val="Calibri"/>
        <family val="2"/>
        <scheme val="minor"/>
      </rPr>
      <t>PR.DS-11.1:</t>
    </r>
    <r>
      <rPr>
        <sz val="10"/>
        <color rgb="FFFFFFFF"/>
        <rFont val="Calibri"/>
        <family val="2"/>
        <scheme val="minor"/>
      </rPr>
      <t xml:space="preserve"> Backups for the organisation's business-critical data shall be performed and stored on a different system from the device on which the original data resides. </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</si>
  <si>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</si>
  <si>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r>
      <t xml:space="preserve">PR.PS-04: </t>
    </r>
    <r>
      <rPr>
        <sz val="10"/>
        <color theme="1"/>
        <rFont val="Calibri"/>
        <family val="2"/>
        <scheme val="minor"/>
      </rPr>
      <t>Log records are generated and made available for continuous monitoring.</t>
    </r>
  </si>
  <si>
    <r>
      <rPr>
        <b/>
        <sz val="10"/>
        <color theme="0"/>
        <rFont val="Calibri"/>
        <family val="2"/>
        <scheme val="minor"/>
      </rPr>
      <t>PR.PS-04.1:</t>
    </r>
    <r>
      <rPr>
        <sz val="10"/>
        <color theme="0"/>
        <rFont val="Calibri"/>
        <family val="2"/>
        <scheme val="minor"/>
      </rPr>
      <t xml:space="preserve"> Logs shall be maintained, documented, and monitored.</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</si>
  <si>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</si>
  <si>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</si>
  <si>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t>Technology Infrastructure Resilience (PR.IR):</t>
    </r>
    <r>
      <rPr>
        <sz val="10"/>
        <color theme="1"/>
        <rFont val="Calibri"/>
        <family val="2"/>
        <scheme val="minor"/>
      </rPr>
      <t>Security architectures are managed with the organisation's risk strategy, to protect asset confidentiality, integrity, and availability, and organisational resilience.</t>
    </r>
  </si>
  <si>
    <r>
      <rPr>
        <b/>
        <sz val="10"/>
        <color theme="1"/>
        <rFont val="Calibri"/>
        <family val="2"/>
        <scheme val="minor"/>
      </rPr>
      <t xml:space="preserve">PR.IR-01: </t>
    </r>
    <r>
      <rPr>
        <sz val="10"/>
        <color theme="1"/>
        <rFont val="Calibri"/>
        <family val="2"/>
        <scheme val="minor"/>
      </rPr>
      <t xml:space="preserve"> Networks and environments are protected from unauthorised  logical access and usage	.</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</si>
  <si>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</si>
  <si>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</si>
  <si>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t xml:space="preserve">Continuous Monitoring (DE.CM): </t>
    </r>
    <r>
      <rPr>
        <sz val="10"/>
        <rFont val="Calibri"/>
        <family val="2"/>
        <scheme val="minor"/>
      </rPr>
      <t>Assets are monitored to find anomalies, indicators of compromise, and other potentially adverse events.</t>
    </r>
  </si>
  <si>
    <r>
      <rPr>
        <b/>
        <sz val="10"/>
        <color theme="1"/>
        <rFont val="Calibri"/>
        <family val="2"/>
        <scheme val="minor"/>
      </rPr>
      <t>DE.CM-01:</t>
    </r>
    <r>
      <rPr>
        <sz val="10"/>
        <color theme="1"/>
        <rFont val="Calibri"/>
        <family val="2"/>
        <scheme val="minor"/>
      </rPr>
      <t xml:space="preserve"> 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</si>
  <si>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</si>
  <si>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</si>
  <si>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</si>
  <si>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rFont val="Calibri"/>
        <family val="2"/>
        <scheme val="minor"/>
      </rPr>
      <t>DE.CM-03-1:</t>
    </r>
    <r>
      <rPr>
        <sz val="10"/>
        <rFont val="Calibri"/>
        <family val="2"/>
        <scheme val="minor"/>
      </rPr>
      <t xml:space="preserve"> End point and network protection tools to monitor end-user behaviour for dangerous activity shall be implemented.</t>
    </r>
  </si>
  <si>
    <r>
      <t xml:space="preserve">Adverse Event Analysis (DE.AE): </t>
    </r>
    <r>
      <rPr>
        <sz val="10"/>
        <rFont val="Calibri"/>
        <family val="2"/>
        <scheme val="minor"/>
      </rPr>
      <t>Anomalies, indicators of compromise, and other potentially adverse events are analysed to characterise the events and detect cybersecurity incidents.</t>
    </r>
  </si>
  <si>
    <r>
      <rPr>
        <b/>
        <sz val="10"/>
        <color theme="1"/>
        <rFont val="Calibri"/>
        <family val="2"/>
        <scheme val="minor"/>
      </rPr>
      <t xml:space="preserve">DE.AE-03: </t>
    </r>
    <r>
      <rPr>
        <sz val="10"/>
        <color theme="1"/>
        <rFont val="Calibri"/>
        <family val="2"/>
        <scheme val="minor"/>
      </rPr>
      <t>Information is correlated from multiple sources.</t>
    </r>
  </si>
  <si>
    <r>
      <t xml:space="preserve">DE.AE-03.1: </t>
    </r>
    <r>
      <rPr>
        <sz val="10"/>
        <color theme="0"/>
        <rFont val="Calibri"/>
        <family val="2"/>
        <scheme val="minor"/>
      </rPr>
      <t>The logging functionality of protection and detection tools shall be enabled. Logs shall be backed up and kept for a predefined period, and regularly reviewed to identify unusual or potentially harmful activity.</t>
    </r>
  </si>
  <si>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</si>
  <si>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</si>
  <si>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</si>
  <si>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</si>
  <si>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</si>
  <si>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</si>
  <si>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</si>
  <si>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</si>
  <si>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</si>
  <si>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t>CyberFundamentals Categories</t>
  </si>
  <si>
    <t>Target Maturity Score</t>
  </si>
  <si>
    <t>Documentation Maturity Score</t>
  </si>
  <si>
    <t>Implementation Maturity Score</t>
  </si>
  <si>
    <t>Total Maturity level</t>
  </si>
  <si>
    <t>CyberFundamentals Self-Assesment</t>
  </si>
  <si>
    <t>Tool Version</t>
  </si>
  <si>
    <t>GOVEN</t>
  </si>
  <si>
    <t>Organisational Context (GV.OC)</t>
  </si>
  <si>
    <t>Risk Management Strategy (GV.RM)</t>
  </si>
  <si>
    <t>Roles, Responsibilities, and Authorities (GV.RR)</t>
  </si>
  <si>
    <t>Policy (GV.PO)</t>
  </si>
  <si>
    <t>IDENTIFY</t>
  </si>
  <si>
    <t>Asset Management (ID.AM)</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</si>
  <si>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</si>
  <si>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</si>
  <si>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</si>
  <si>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</si>
  <si>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</si>
  <si>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</si>
  <si>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</si>
  <si>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</si>
  <si>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</si>
  <si>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</si>
  <si>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</si>
  <si>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</si>
  <si>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</si>
  <si>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Response Reporting and Communication (RS.CO)</t>
  </si>
  <si>
    <t>RECOVER</t>
  </si>
  <si>
    <t xml:space="preserve">Incident Recovery Plan Execution (RC.RP) </t>
  </si>
  <si>
    <t>KEY MEASURES (KM)</t>
  </si>
  <si>
    <t>KM Maturity Score</t>
  </si>
  <si>
    <t>ID.AM-08.2</t>
  </si>
  <si>
    <t xml:space="preserve">Patches and security updates for operating systems and critical system components shall be installed. </t>
  </si>
  <si>
    <t>PR.AA-01.1</t>
  </si>
  <si>
    <t xml:space="preserve">Identities and credentials for authorised users, services, and hardware shall be managed.  </t>
  </si>
  <si>
    <t>PR.AA-03.2</t>
  </si>
  <si>
    <t>Multi-Factor Authentication (MFA) shall be required to access the organisation's networks remotely.</t>
  </si>
  <si>
    <t>PR.AA-05.1</t>
  </si>
  <si>
    <t>Access permissions, rights, and authorisations shall be defined, managed, enforced and reviewed.</t>
  </si>
  <si>
    <t>PR.AA-05.2</t>
  </si>
  <si>
    <t>It shall be determined who needs access to the organisation's business-critical information and technology and the means to gain access.</t>
  </si>
  <si>
    <t>PR.AA-05.3</t>
  </si>
  <si>
    <t>Access rights, privileges and authorisations shall be restricted to the systems and specific information needed to perform the tasks (the principle of Least Privilege).</t>
  </si>
  <si>
    <t>PR.AA-05.4</t>
  </si>
  <si>
    <t>No one shall have administrative privileges for routine day-to-day tasks.</t>
  </si>
  <si>
    <t>PR.DS-11.1</t>
  </si>
  <si>
    <t xml:space="preserve">Backups for organisation's business critical data shall be performed and stored on a different system from the device on which the original data resides. </t>
  </si>
  <si>
    <t>PR.PS-04.1</t>
  </si>
  <si>
    <t xml:space="preserve">Logs shall be maintained, documented, and monitored.
</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</si>
  <si>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</si>
  <si>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</si>
  <si>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</si>
  <si>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</si>
  <si>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</si>
  <si>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</si>
  <si>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</si>
  <si>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</si>
  <si>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</si>
  <si>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</si>
  <si>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</si>
  <si>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</si>
  <si>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</si>
  <si>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</si>
  <si>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</si>
  <si>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</si>
  <si>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</si>
  <si>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</si>
  <si>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</si>
  <si>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</si>
  <si>
    <t>Initial release in the context of CyFun® version 2025</t>
  </si>
  <si>
    <t>BASIC</t>
  </si>
  <si>
    <r>
      <t xml:space="preserve">TLP: </t>
    </r>
    <r>
      <rPr>
        <b/>
        <sz val="18"/>
        <color rgb="FFFFC000"/>
        <rFont val="Calibri"/>
        <family val="2"/>
        <scheme val="minor"/>
      </rPr>
      <t>AMBER</t>
    </r>
  </si>
  <si>
    <t>CyFun®2025</t>
  </si>
  <si>
    <t>Clarification that CyFun®2025 applies</t>
  </si>
  <si>
    <r>
      <rPr>
        <sz val="16"/>
        <color rgb="FF000000"/>
        <rFont val="Calibri"/>
        <family val="2"/>
        <scheme val="minor"/>
      </rPr>
      <t xml:space="preserve">This workbook is the self-assessment tool for the </t>
    </r>
    <r>
      <rPr>
        <b/>
        <sz val="20"/>
        <color rgb="FFC00000"/>
        <rFont val="Calibri"/>
        <family val="2"/>
        <scheme val="minor"/>
      </rPr>
      <t xml:space="preserve">CyberFundamentals Framework </t>
    </r>
    <r>
      <rPr>
        <b/>
        <u/>
        <sz val="20"/>
        <color rgb="FFC00000"/>
        <rFont val="Calibri"/>
        <family val="2"/>
        <scheme val="minor"/>
      </rPr>
      <t>version 2025</t>
    </r>
    <r>
      <rPr>
        <sz val="16"/>
        <color rgb="FF000000"/>
        <rFont val="Calibri"/>
        <family val="2"/>
        <scheme val="minor"/>
      </rPr>
      <t>. The CyberFundamentals Framework is developed by the Centre for Cybersecurity Belgium (CCB), which operates under the authority of the Prime Minister of Belgium.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third-party Conformity Assessment Body (CAB) and will then result in a label, a verified claim or a certificate in accordance with the Conformity Assessment Scheme.</t>
    </r>
  </si>
  <si>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</si>
  <si>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Category
Maturity Score</t>
  </si>
  <si>
    <t>Target Total Maturity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</si>
</sst>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7">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u/>
      <sz val="10"/>
      <color theme="1"/>
      <name val="Calibri"/>
      <family val="2"/>
      <scheme val="minor"/>
    </font>
    <font>
      <b/>
      <u/>
      <sz val="10"/>
      <color theme="0"/>
      <name val="Calibri"/>
      <family val="2"/>
      <scheme val="minor"/>
    </font>
    <font>
      <b/>
      <sz val="10"/>
      <color rgb="FF000000"/>
      <name val="Calibri"/>
      <family val="2"/>
      <scheme val="minor"/>
    </font>
    <font>
      <sz val="10"/>
      <color rgb="FF000000"/>
      <name val="Calibri"/>
      <family val="2"/>
      <scheme val="minor"/>
    </font>
    <font>
      <sz val="10"/>
      <color rgb="FFFFFFFF"/>
      <name val="Calibri"/>
      <family val="2"/>
      <scheme val="minor"/>
    </font>
    <font>
      <sz val="16"/>
      <color rgb="FF000000"/>
      <name val="Calibri"/>
      <family val="2"/>
      <scheme val="minor"/>
    </font>
    <font>
      <b/>
      <sz val="24"/>
      <color theme="1"/>
      <name val="Calibri"/>
      <family val="2"/>
      <scheme val="minor"/>
    </font>
    <font>
      <b/>
      <sz val="28"/>
      <color theme="1"/>
      <name val="Calibri"/>
      <family val="2"/>
      <scheme val="minor"/>
    </font>
    <font>
      <b/>
      <sz val="10"/>
      <color rgb="FFFFC000"/>
      <name val="Calibri (Hoofdtekst)"/>
    </font>
    <font>
      <b/>
      <sz val="18"/>
      <color rgb="FFFFFFFF"/>
      <name val="Calibri"/>
      <family val="2"/>
      <scheme val="minor"/>
    </font>
    <font>
      <b/>
      <sz val="18"/>
      <color rgb="FFFFC000"/>
      <name val="Calibri"/>
      <family val="2"/>
      <scheme val="minor"/>
    </font>
    <font>
      <b/>
      <sz val="20"/>
      <color rgb="FFC00000"/>
      <name val="Calibri"/>
      <family val="2"/>
      <scheme val="minor"/>
    </font>
    <font>
      <b/>
      <u/>
      <sz val="20"/>
      <color rgb="FFC00000"/>
      <name val="Calibri"/>
      <family val="2"/>
      <scheme val="minor"/>
    </font>
    <font>
      <b/>
      <sz val="10"/>
      <color theme="0"/>
      <name val="Calibri (Hoofdtekst)"/>
    </font>
  </fonts>
  <fills count="21">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94BD7D"/>
        <bgColor indexed="64"/>
      </patternFill>
    </fill>
  </fills>
  <borders count="157">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thick">
        <color auto="1"/>
      </right>
      <top style="thick">
        <color auto="1"/>
      </top>
      <bottom/>
      <diagonal/>
    </border>
    <border>
      <left style="thick">
        <color auto="1"/>
      </left>
      <right style="medium">
        <color rgb="FFFFFFFF"/>
      </right>
      <top/>
      <bottom style="medium">
        <color rgb="FFFFFFFF"/>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FF99"/>
      </left>
      <right/>
      <top style="thin">
        <color indexed="64"/>
      </top>
      <bottom style="thin">
        <color indexed="64"/>
      </bottom>
      <diagonal/>
    </border>
    <border>
      <left style="hair">
        <color rgb="FFFFFF99"/>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rgb="FFFFFF99"/>
      </right>
      <top style="thin">
        <color indexed="64"/>
      </top>
      <bottom style="thin">
        <color indexed="64"/>
      </bottom>
      <diagonal/>
    </border>
    <border>
      <left style="thin">
        <color indexed="64"/>
      </left>
      <right style="thick">
        <color rgb="FFFFFF99"/>
      </right>
      <top style="thin">
        <color indexed="64"/>
      </top>
      <bottom style="thin">
        <color indexed="64"/>
      </bottom>
      <diagonal/>
    </border>
    <border>
      <left style="thin">
        <color indexed="64"/>
      </left>
      <right style="hair">
        <color rgb="FFFFFF99"/>
      </right>
      <top style="thin">
        <color indexed="64"/>
      </top>
      <bottom style="thin">
        <color indexed="64"/>
      </bottom>
      <diagonal/>
    </border>
    <border>
      <left style="thin">
        <color indexed="64"/>
      </left>
      <right style="thin">
        <color rgb="FF7DF49F"/>
      </right>
      <top style="thin">
        <color indexed="64"/>
      </top>
      <bottom style="thin">
        <color indexed="64"/>
      </bottom>
      <diagonal/>
    </border>
    <border>
      <left style="thin">
        <color rgb="FF7DF49F"/>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dotted">
        <color indexed="64"/>
      </right>
      <top style="medium">
        <color indexed="64"/>
      </top>
      <bottom style="medium">
        <color indexed="64"/>
      </bottom>
      <diagonal/>
    </border>
    <border>
      <left style="medium">
        <color rgb="FFFFFFFF"/>
      </left>
      <right/>
      <top/>
      <bottom style="thick">
        <color rgb="FFFFFFFF"/>
      </bottom>
      <diagonal/>
    </border>
    <border>
      <left style="medium">
        <color rgb="FFFFFFFF"/>
      </left>
      <right/>
      <top style="thick">
        <color rgb="FFFFFFFF"/>
      </top>
      <bottom/>
      <diagonal/>
    </border>
    <border>
      <left style="thick">
        <color auto="1"/>
      </left>
      <right style="medium">
        <color rgb="FFFFFFFF"/>
      </right>
      <top style="thick">
        <color theme="0"/>
      </top>
      <bottom style="thick">
        <color rgb="FFFFFFFF"/>
      </bottom>
      <diagonal/>
    </border>
    <border>
      <left style="thin">
        <color indexed="64"/>
      </left>
      <right style="thin">
        <color indexed="64"/>
      </right>
      <top/>
      <bottom style="thin">
        <color rgb="FF000000"/>
      </bottom>
      <diagonal/>
    </border>
    <border>
      <left/>
      <right/>
      <top/>
      <bottom style="thin">
        <color indexed="64"/>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ck">
        <color indexed="64"/>
      </right>
      <top style="hair">
        <color indexed="64"/>
      </top>
      <bottom style="medium">
        <color indexed="64"/>
      </bottom>
      <diagonal/>
    </border>
    <border>
      <left/>
      <right style="thick">
        <color indexed="64"/>
      </right>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hair">
        <color indexed="64"/>
      </right>
      <top/>
      <bottom/>
      <diagonal/>
    </border>
    <border>
      <left style="hair">
        <color indexed="64"/>
      </left>
      <right style="medium">
        <color indexed="64"/>
      </right>
      <top/>
      <bottom/>
      <diagonal/>
    </border>
    <border>
      <left style="thick">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3">
    <xf numFmtId="0" fontId="0" fillId="0" borderId="0"/>
    <xf numFmtId="0" fontId="3" fillId="0" borderId="0"/>
    <xf numFmtId="0" fontId="6" fillId="0" borderId="0" applyNumberFormat="0" applyFill="0" applyBorder="0" applyAlignment="0" applyProtection="0"/>
  </cellStyleXfs>
  <cellXfs count="345">
    <xf numFmtId="0" fontId="0" fillId="0" borderId="0" xfId="0"/>
    <xf numFmtId="0" fontId="0" fillId="0" borderId="0" xfId="0" applyAlignment="1">
      <alignment wrapText="1"/>
    </xf>
    <xf numFmtId="0" fontId="0" fillId="0" borderId="20" xfId="0" applyBorder="1"/>
    <xf numFmtId="0" fontId="6" fillId="0" borderId="21" xfId="2" applyBorder="1"/>
    <xf numFmtId="0" fontId="0" fillId="0" borderId="22" xfId="0" applyBorder="1"/>
    <xf numFmtId="0" fontId="0" fillId="0" borderId="0" xfId="0" applyAlignment="1">
      <alignment horizontal="center"/>
    </xf>
    <xf numFmtId="0" fontId="8" fillId="0" borderId="0" xfId="0" applyFont="1"/>
    <xf numFmtId="2" fontId="0" fillId="0" borderId="0" xfId="0" applyNumberFormat="1" applyAlignment="1">
      <alignment horizontal="center" vertical="center"/>
    </xf>
    <xf numFmtId="0" fontId="14" fillId="0" borderId="39" xfId="0" applyFont="1" applyBorder="1" applyAlignment="1">
      <alignment horizontal="center" vertical="center"/>
    </xf>
    <xf numFmtId="0" fontId="14" fillId="4" borderId="39" xfId="0" applyFont="1" applyFill="1" applyBorder="1" applyAlignment="1">
      <alignment horizontal="center" vertical="center"/>
    </xf>
    <xf numFmtId="0" fontId="14" fillId="0" borderId="38" xfId="0" applyFont="1" applyBorder="1" applyAlignment="1">
      <alignment horizontal="center" vertical="center"/>
    </xf>
    <xf numFmtId="0" fontId="8" fillId="7" borderId="40" xfId="0" applyFont="1" applyFill="1" applyBorder="1" applyAlignment="1">
      <alignment horizontal="center"/>
    </xf>
    <xf numFmtId="0" fontId="8" fillId="7" borderId="41" xfId="0" applyFont="1" applyFill="1" applyBorder="1" applyAlignment="1">
      <alignment horizontal="center"/>
    </xf>
    <xf numFmtId="0" fontId="0" fillId="0" borderId="18" xfId="0" applyBorder="1"/>
    <xf numFmtId="0" fontId="6" fillId="0" borderId="19" xfId="2" applyBorder="1"/>
    <xf numFmtId="0" fontId="6" fillId="0" borderId="23" xfId="2" applyBorder="1"/>
    <xf numFmtId="0" fontId="14" fillId="6" borderId="24" xfId="0" applyFont="1" applyFill="1" applyBorder="1" applyAlignment="1">
      <alignment horizontal="center" vertical="center"/>
    </xf>
    <xf numFmtId="0" fontId="14" fillId="6" borderId="33" xfId="0" applyFont="1" applyFill="1" applyBorder="1" applyAlignment="1">
      <alignment horizontal="center" vertical="center"/>
    </xf>
    <xf numFmtId="0" fontId="14" fillId="6"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2" fillId="0" borderId="28" xfId="0" applyFont="1" applyBorder="1" applyAlignment="1">
      <alignment horizontal="left" vertical="center" wrapText="1"/>
    </xf>
    <xf numFmtId="0" fontId="2" fillId="4" borderId="28"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29" xfId="0" applyFont="1" applyBorder="1" applyAlignment="1">
      <alignment horizontal="left" vertical="center" wrapText="1"/>
    </xf>
    <xf numFmtId="0" fontId="2" fillId="4" borderId="29" xfId="0" applyFont="1" applyFill="1" applyBorder="1" applyAlignment="1">
      <alignment horizontal="left" vertical="center" wrapText="1"/>
    </xf>
    <xf numFmtId="0" fontId="2" fillId="0" borderId="32" xfId="0" applyFont="1" applyBorder="1" applyAlignment="1">
      <alignment horizontal="left" vertical="center" wrapText="1"/>
    </xf>
    <xf numFmtId="0" fontId="9" fillId="2" borderId="34" xfId="0" applyFont="1" applyFill="1" applyBorder="1" applyAlignment="1" applyProtection="1">
      <alignment horizontal="center" vertical="center" wrapText="1"/>
      <protection locked="0"/>
    </xf>
    <xf numFmtId="0" fontId="9" fillId="2" borderId="34" xfId="0" applyFont="1" applyFill="1" applyBorder="1" applyAlignment="1">
      <alignment horizontal="center" vertical="center" wrapText="1"/>
    </xf>
    <xf numFmtId="0" fontId="11" fillId="0" borderId="34" xfId="0" applyFont="1" applyBorder="1" applyAlignment="1" applyProtection="1">
      <alignment horizontal="center" vertical="center" wrapText="1"/>
      <protection locked="0"/>
    </xf>
    <xf numFmtId="0" fontId="17" fillId="0" borderId="34" xfId="0" applyFont="1" applyBorder="1" applyAlignment="1">
      <alignment vertical="center" wrapText="1"/>
    </xf>
    <xf numFmtId="0" fontId="17" fillId="0" borderId="34" xfId="0" applyFont="1" applyBorder="1" applyAlignment="1">
      <alignment horizontal="left" vertical="center" wrapText="1"/>
    </xf>
    <xf numFmtId="0" fontId="18" fillId="9" borderId="34" xfId="0" applyFont="1" applyFill="1" applyBorder="1" applyAlignment="1">
      <alignment vertical="center" wrapText="1"/>
    </xf>
    <xf numFmtId="2" fontId="0" fillId="0" borderId="29" xfId="0" applyNumberFormat="1" applyBorder="1" applyAlignment="1">
      <alignment horizontal="center" vertical="center"/>
    </xf>
    <xf numFmtId="2" fontId="0" fillId="0" borderId="32" xfId="0" applyNumberFormat="1" applyBorder="1" applyAlignment="1">
      <alignment horizontal="center" vertical="center"/>
    </xf>
    <xf numFmtId="2" fontId="0" fillId="0" borderId="26" xfId="0" applyNumberFormat="1" applyBorder="1" applyAlignment="1">
      <alignment horizontal="center" vertical="center"/>
    </xf>
    <xf numFmtId="2" fontId="0" fillId="0" borderId="33" xfId="0" applyNumberFormat="1" applyBorder="1" applyAlignment="1">
      <alignment horizontal="center" vertical="center"/>
    </xf>
    <xf numFmtId="2" fontId="0" fillId="0" borderId="39" xfId="0" applyNumberFormat="1" applyBorder="1" applyAlignment="1">
      <alignment horizontal="center" vertical="center"/>
    </xf>
    <xf numFmtId="2" fontId="0" fillId="0" borderId="38" xfId="0" applyNumberFormat="1" applyBorder="1" applyAlignment="1">
      <alignment horizontal="center" vertical="center"/>
    </xf>
    <xf numFmtId="2" fontId="0" fillId="0" borderId="60" xfId="0" applyNumberFormat="1"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0" fontId="0" fillId="0" borderId="28" xfId="0" applyBorder="1"/>
    <xf numFmtId="0" fontId="0" fillId="0" borderId="28" xfId="0" applyBorder="1" applyAlignment="1">
      <alignment wrapText="1"/>
    </xf>
    <xf numFmtId="0" fontId="0" fillId="0" borderId="71" xfId="0" applyBorder="1" applyAlignment="1">
      <alignment wrapText="1"/>
    </xf>
    <xf numFmtId="0" fontId="0" fillId="0" borderId="73" xfId="0" applyBorder="1"/>
    <xf numFmtId="0" fontId="0" fillId="0" borderId="73" xfId="0" applyBorder="1" applyAlignment="1">
      <alignment wrapText="1"/>
    </xf>
    <xf numFmtId="0" fontId="0" fillId="0" borderId="74" xfId="0" applyBorder="1" applyAlignment="1">
      <alignment wrapText="1"/>
    </xf>
    <xf numFmtId="0" fontId="4" fillId="4" borderId="84" xfId="0" applyFont="1" applyFill="1" applyBorder="1" applyAlignment="1">
      <alignment horizontal="center" vertical="center"/>
    </xf>
    <xf numFmtId="0" fontId="5" fillId="0" borderId="77" xfId="0" applyFont="1" applyBorder="1" applyAlignment="1">
      <alignment vertical="center"/>
    </xf>
    <xf numFmtId="0" fontId="5" fillId="0" borderId="78" xfId="0" applyFont="1" applyBorder="1" applyAlignment="1">
      <alignment vertical="center"/>
    </xf>
    <xf numFmtId="0" fontId="0" fillId="0" borderId="78" xfId="0" applyBorder="1" applyAlignment="1">
      <alignment vertical="center"/>
    </xf>
    <xf numFmtId="0" fontId="5" fillId="0" borderId="30" xfId="0" applyFont="1" applyBorder="1" applyAlignment="1">
      <alignment vertical="center"/>
    </xf>
    <xf numFmtId="0" fontId="11" fillId="0" borderId="37" xfId="0" applyFont="1" applyBorder="1" applyAlignment="1" applyProtection="1">
      <alignment horizontal="left" vertical="center" wrapText="1"/>
      <protection locked="0"/>
    </xf>
    <xf numFmtId="0" fontId="8" fillId="10" borderId="70" xfId="0" applyFont="1" applyFill="1" applyBorder="1"/>
    <xf numFmtId="0" fontId="8" fillId="10" borderId="72" xfId="0" applyFont="1" applyFill="1" applyBorder="1"/>
    <xf numFmtId="0" fontId="23" fillId="0" borderId="0" xfId="0" applyFont="1" applyAlignment="1">
      <alignment vertical="center"/>
    </xf>
    <xf numFmtId="0" fontId="23" fillId="0" borderId="0" xfId="0" applyFont="1"/>
    <xf numFmtId="0" fontId="26" fillId="11" borderId="92" xfId="0" applyFont="1" applyFill="1" applyBorder="1" applyAlignment="1">
      <alignment horizontal="left" vertical="center" wrapText="1" readingOrder="1"/>
    </xf>
    <xf numFmtId="0" fontId="26" fillId="12" borderId="93" xfId="0" applyFont="1" applyFill="1" applyBorder="1" applyAlignment="1">
      <alignment horizontal="left" vertical="center" wrapText="1" readingOrder="1"/>
    </xf>
    <xf numFmtId="0" fontId="26" fillId="12" borderId="94" xfId="0" applyFont="1" applyFill="1" applyBorder="1" applyAlignment="1">
      <alignment horizontal="center" vertical="center" wrapText="1" readingOrder="1"/>
    </xf>
    <xf numFmtId="0" fontId="29" fillId="0" borderId="0" xfId="2" applyFont="1" applyAlignment="1">
      <alignment vertical="center"/>
    </xf>
    <xf numFmtId="0" fontId="14" fillId="0" borderId="0" xfId="0" applyFont="1" applyAlignment="1">
      <alignment vertical="center"/>
    </xf>
    <xf numFmtId="0" fontId="2" fillId="0" borderId="0" xfId="0" applyFont="1" applyAlignment="1">
      <alignment vertical="center" wrapText="1"/>
    </xf>
    <xf numFmtId="0" fontId="23" fillId="0" borderId="0" xfId="0" applyFont="1" applyAlignment="1">
      <alignment horizontal="right" vertical="center"/>
    </xf>
    <xf numFmtId="0" fontId="6" fillId="0" borderId="0" xfId="2"/>
    <xf numFmtId="164" fontId="23" fillId="0" borderId="0" xfId="0" applyNumberFormat="1" applyFont="1" applyAlignment="1">
      <alignment vertical="center"/>
    </xf>
    <xf numFmtId="0" fontId="0" fillId="0" borderId="0" xfId="0" applyProtection="1">
      <protection locked="0"/>
    </xf>
    <xf numFmtId="0" fontId="9" fillId="2" borderId="36" xfId="0" applyFont="1" applyFill="1" applyBorder="1" applyAlignment="1">
      <alignment horizontal="right" vertical="center" wrapText="1"/>
    </xf>
    <xf numFmtId="164" fontId="9" fillId="2" borderId="36" xfId="0" applyNumberFormat="1" applyFont="1" applyFill="1" applyBorder="1" applyAlignment="1">
      <alignment horizontal="left" vertical="center" wrapText="1"/>
    </xf>
    <xf numFmtId="0" fontId="0" fillId="0" borderId="99" xfId="0" applyBorder="1" applyAlignment="1">
      <alignment vertical="center"/>
    </xf>
    <xf numFmtId="164" fontId="11" fillId="0" borderId="100" xfId="0" applyNumberFormat="1" applyFont="1" applyBorder="1" applyAlignment="1">
      <alignment horizontal="center" vertical="center"/>
    </xf>
    <xf numFmtId="164" fontId="11" fillId="0" borderId="102" xfId="0" applyNumberFormat="1" applyFont="1" applyBorder="1" applyAlignment="1">
      <alignment horizontal="center" vertical="center"/>
    </xf>
    <xf numFmtId="0" fontId="2" fillId="0" borderId="27" xfId="0" applyFont="1" applyBorder="1" applyAlignment="1">
      <alignment horizontal="center" vertical="center"/>
    </xf>
    <xf numFmtId="0" fontId="2" fillId="4" borderId="27" xfId="0" applyFont="1" applyFill="1" applyBorder="1" applyAlignment="1">
      <alignment horizontal="center" vertical="center"/>
    </xf>
    <xf numFmtId="0" fontId="2" fillId="0" borderId="30" xfId="0" applyFont="1" applyBorder="1" applyAlignment="1">
      <alignment horizontal="center" vertical="center"/>
    </xf>
    <xf numFmtId="0" fontId="11" fillId="8" borderId="34" xfId="0" applyFont="1" applyFill="1" applyBorder="1" applyAlignment="1">
      <alignment vertical="center" wrapText="1"/>
    </xf>
    <xf numFmtId="0" fontId="10" fillId="0" borderId="35"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1" fillId="0" borderId="34" xfId="0" applyFont="1" applyBorder="1" applyAlignment="1">
      <alignment vertical="center" wrapText="1"/>
    </xf>
    <xf numFmtId="0" fontId="17" fillId="0" borderId="35" xfId="0" applyFont="1" applyBorder="1" applyAlignment="1">
      <alignment vertical="center" wrapText="1"/>
    </xf>
    <xf numFmtId="0" fontId="19" fillId="9" borderId="43" xfId="0" applyFont="1" applyFill="1" applyBorder="1" applyAlignment="1" applyProtection="1">
      <alignment horizontal="center" vertical="center" wrapText="1"/>
      <protection locked="0"/>
    </xf>
    <xf numFmtId="0" fontId="10" fillId="0" borderId="34" xfId="0" applyFont="1" applyBorder="1" applyAlignment="1" applyProtection="1">
      <alignment horizontal="left" vertical="center" wrapText="1"/>
      <protection locked="0"/>
    </xf>
    <xf numFmtId="0" fontId="19" fillId="9" borderId="35" xfId="0" applyFont="1" applyFill="1" applyBorder="1" applyAlignment="1" applyProtection="1">
      <alignment horizontal="center" vertical="center" wrapText="1"/>
      <protection locked="0"/>
    </xf>
    <xf numFmtId="0" fontId="19" fillId="8" borderId="43" xfId="0" applyFont="1" applyFill="1" applyBorder="1" applyAlignment="1" applyProtection="1">
      <alignment horizontal="center" vertical="center" wrapText="1"/>
      <protection locked="0"/>
    </xf>
    <xf numFmtId="0" fontId="10" fillId="8" borderId="44" xfId="0" applyFont="1" applyFill="1" applyBorder="1" applyAlignment="1">
      <alignment horizontal="center" vertical="center" wrapText="1"/>
    </xf>
    <xf numFmtId="0" fontId="19" fillId="8" borderId="44" xfId="0" applyFont="1" applyFill="1" applyBorder="1" applyAlignment="1" applyProtection="1">
      <alignment horizontal="center" vertical="center" wrapText="1"/>
      <protection locked="0"/>
    </xf>
    <xf numFmtId="0" fontId="11" fillId="0" borderId="35" xfId="0" applyFont="1" applyBorder="1" applyAlignment="1">
      <alignment vertical="center" wrapText="1"/>
    </xf>
    <xf numFmtId="0" fontId="18" fillId="9" borderId="35" xfId="0" applyFont="1" applyFill="1" applyBorder="1" applyAlignment="1">
      <alignment horizontal="left" vertical="center" wrapText="1"/>
    </xf>
    <xf numFmtId="0" fontId="10" fillId="0" borderId="9" xfId="0" applyFont="1" applyBorder="1" applyAlignment="1" applyProtection="1">
      <alignment horizontal="center" vertical="center" wrapText="1"/>
      <protection locked="0"/>
    </xf>
    <xf numFmtId="0" fontId="17" fillId="0" borderId="110" xfId="0" applyFont="1" applyBorder="1" applyAlignment="1">
      <alignment vertical="center" wrapText="1"/>
    </xf>
    <xf numFmtId="0" fontId="11" fillId="0" borderId="110" xfId="0" applyFont="1" applyBorder="1" applyAlignment="1" applyProtection="1">
      <alignment horizontal="center" vertical="center" wrapText="1"/>
      <protection locked="0"/>
    </xf>
    <xf numFmtId="0" fontId="9" fillId="2" borderId="35" xfId="0" applyFont="1" applyFill="1" applyBorder="1" applyAlignment="1">
      <alignment horizontal="center" vertical="center" wrapText="1"/>
    </xf>
    <xf numFmtId="0" fontId="9" fillId="2" borderId="35" xfId="0" applyFont="1" applyFill="1" applyBorder="1" applyAlignment="1" applyProtection="1">
      <alignment horizontal="center" vertical="center" wrapText="1"/>
      <protection locked="0"/>
    </xf>
    <xf numFmtId="0" fontId="11" fillId="0" borderId="112" xfId="0" applyFont="1" applyBorder="1" applyAlignment="1">
      <alignment vertical="center" wrapText="1"/>
    </xf>
    <xf numFmtId="0" fontId="10" fillId="0" borderId="111" xfId="0" applyFont="1" applyBorder="1" applyAlignment="1" applyProtection="1">
      <alignment horizontal="center" vertical="center" wrapText="1"/>
      <protection locked="0"/>
    </xf>
    <xf numFmtId="0" fontId="10" fillId="0" borderId="113"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66" xfId="0" applyFont="1" applyBorder="1" applyAlignment="1" applyProtection="1">
      <alignment horizontal="center" vertical="center" wrapText="1"/>
      <protection locked="0"/>
    </xf>
    <xf numFmtId="0" fontId="11" fillId="0" borderId="115" xfId="0" applyFont="1" applyBorder="1" applyAlignment="1">
      <alignment vertical="center" wrapText="1"/>
    </xf>
    <xf numFmtId="0" fontId="18" fillId="9" borderId="116" xfId="0" applyFont="1" applyFill="1" applyBorder="1" applyAlignment="1">
      <alignment vertical="center" wrapText="1"/>
    </xf>
    <xf numFmtId="0" fontId="18" fillId="9" borderId="117" xfId="0" applyFont="1" applyFill="1" applyBorder="1" applyAlignment="1">
      <alignment vertical="center" wrapText="1"/>
    </xf>
    <xf numFmtId="0" fontId="17" fillId="0" borderId="35" xfId="0" applyFont="1" applyBorder="1" applyAlignment="1">
      <alignment horizontal="left" vertical="center" wrapText="1"/>
    </xf>
    <xf numFmtId="0" fontId="0" fillId="0" borderId="119" xfId="0" applyBorder="1"/>
    <xf numFmtId="2" fontId="0" fillId="0" borderId="0" xfId="0" applyNumberFormat="1"/>
    <xf numFmtId="2" fontId="21" fillId="10" borderId="35" xfId="0" applyNumberFormat="1" applyFont="1" applyFill="1" applyBorder="1" applyAlignment="1">
      <alignment horizontal="center" vertical="center" wrapText="1"/>
    </xf>
    <xf numFmtId="2" fontId="21" fillId="10" borderId="35" xfId="0" applyNumberFormat="1" applyFont="1" applyFill="1" applyBorder="1" applyAlignment="1">
      <alignment horizontal="center" vertical="center"/>
    </xf>
    <xf numFmtId="2" fontId="21" fillId="10" borderId="43" xfId="0" applyNumberFormat="1" applyFont="1" applyFill="1" applyBorder="1" applyAlignment="1">
      <alignment horizontal="center" vertical="center"/>
    </xf>
    <xf numFmtId="2" fontId="21" fillId="10" borderId="44" xfId="0" applyNumberFormat="1" applyFont="1" applyFill="1" applyBorder="1" applyAlignment="1">
      <alignment horizontal="center" vertical="center"/>
    </xf>
    <xf numFmtId="0" fontId="12" fillId="0" borderId="35" xfId="0" applyFont="1" applyBorder="1" applyAlignment="1">
      <alignment vertical="center" wrapText="1"/>
    </xf>
    <xf numFmtId="0" fontId="12" fillId="0" borderId="44" xfId="0" applyFont="1" applyBorder="1" applyAlignment="1">
      <alignment vertical="center" wrapText="1"/>
    </xf>
    <xf numFmtId="0" fontId="12" fillId="0" borderId="35" xfId="0" applyFont="1" applyBorder="1" applyAlignment="1">
      <alignment horizontal="left" vertical="center" wrapText="1"/>
    </xf>
    <xf numFmtId="0" fontId="10" fillId="14" borderId="9"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2" fontId="21" fillId="10" borderId="34" xfId="0" applyNumberFormat="1" applyFont="1" applyFill="1" applyBorder="1" applyAlignment="1">
      <alignment horizontal="center" vertical="center" wrapText="1"/>
    </xf>
    <xf numFmtId="0" fontId="10" fillId="15" borderId="44" xfId="0" applyFont="1" applyFill="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0" fillId="8" borderId="35" xfId="0" applyFont="1" applyFill="1" applyBorder="1" applyAlignment="1">
      <alignment vertical="center" wrapText="1"/>
    </xf>
    <xf numFmtId="0" fontId="10" fillId="8" borderId="35" xfId="0" applyFont="1" applyFill="1" applyBorder="1" applyAlignment="1">
      <alignment horizontal="center" vertical="center" wrapText="1"/>
    </xf>
    <xf numFmtId="0" fontId="15" fillId="17" borderId="44" xfId="0" applyFont="1" applyFill="1" applyBorder="1" applyAlignment="1" applyProtection="1">
      <alignment horizontal="center" vertical="center" wrapText="1"/>
      <protection locked="0"/>
    </xf>
    <xf numFmtId="0" fontId="15" fillId="18" borderId="35" xfId="0" applyFont="1" applyFill="1" applyBorder="1" applyAlignment="1" applyProtection="1">
      <alignment horizontal="center" vertical="center" wrapText="1"/>
      <protection locked="0"/>
    </xf>
    <xf numFmtId="0" fontId="11" fillId="0" borderId="51" xfId="0" applyFont="1" applyBorder="1" applyAlignment="1">
      <alignment vertical="center" wrapText="1"/>
    </xf>
    <xf numFmtId="0" fontId="20" fillId="19" borderId="8" xfId="1" applyFont="1" applyFill="1" applyBorder="1" applyAlignment="1">
      <alignment horizontal="center" vertical="center"/>
    </xf>
    <xf numFmtId="0" fontId="10" fillId="0" borderId="112" xfId="0" applyFont="1" applyBorder="1" applyAlignment="1" applyProtection="1">
      <alignment horizontal="center" vertical="center" wrapText="1"/>
      <protection locked="0"/>
    </xf>
    <xf numFmtId="0" fontId="10" fillId="14" borderId="120" xfId="0" applyFont="1" applyFill="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2" fontId="21" fillId="10" borderId="34" xfId="0" applyNumberFormat="1" applyFont="1" applyFill="1" applyBorder="1" applyAlignment="1">
      <alignment horizontal="center" vertical="center"/>
    </xf>
    <xf numFmtId="0" fontId="10" fillId="14" borderId="121" xfId="0" applyFont="1" applyFill="1" applyBorder="1" applyAlignment="1" applyProtection="1">
      <alignment horizontal="center" vertical="center" wrapText="1"/>
      <protection locked="0"/>
    </xf>
    <xf numFmtId="0" fontId="10" fillId="14" borderId="122" xfId="0" applyFont="1" applyFill="1" applyBorder="1" applyAlignment="1" applyProtection="1">
      <alignment horizontal="center" vertical="center" wrapText="1"/>
      <protection locked="0"/>
    </xf>
    <xf numFmtId="0" fontId="10" fillId="0" borderId="114" xfId="0" applyFont="1" applyBorder="1" applyAlignment="1" applyProtection="1">
      <alignment horizontal="center" vertical="center" wrapText="1"/>
      <protection locked="0"/>
    </xf>
    <xf numFmtId="0" fontId="10" fillId="0" borderId="110" xfId="0" applyFont="1" applyBorder="1" applyAlignment="1" applyProtection="1">
      <alignment horizontal="center" vertical="center" wrapText="1"/>
      <protection locked="0"/>
    </xf>
    <xf numFmtId="2" fontId="21" fillId="10" borderId="112" xfId="0" applyNumberFormat="1" applyFont="1" applyFill="1" applyBorder="1" applyAlignment="1">
      <alignment horizontal="center" vertical="center"/>
    </xf>
    <xf numFmtId="0" fontId="34" fillId="8" borderId="43" xfId="0" applyFont="1" applyFill="1" applyBorder="1" applyAlignment="1" applyProtection="1">
      <alignment horizontal="center" vertical="center" wrapText="1"/>
      <protection locked="0"/>
    </xf>
    <xf numFmtId="0" fontId="15" fillId="16" borderId="34" xfId="0" applyFont="1" applyFill="1" applyBorder="1" applyAlignment="1" applyProtection="1">
      <alignment horizontal="center" vertical="center" wrapText="1"/>
      <protection locked="0"/>
    </xf>
    <xf numFmtId="0" fontId="34" fillId="8" borderId="44" xfId="0" applyFont="1" applyFill="1" applyBorder="1" applyAlignment="1" applyProtection="1">
      <alignment horizontal="center" vertical="center" wrapText="1"/>
      <protection locked="0"/>
    </xf>
    <xf numFmtId="0" fontId="19" fillId="9" borderId="44" xfId="0" applyFont="1" applyFill="1" applyBorder="1" applyAlignment="1" applyProtection="1">
      <alignment horizontal="center" vertical="center" wrapText="1"/>
      <protection locked="0"/>
    </xf>
    <xf numFmtId="0" fontId="19" fillId="9" borderId="34" xfId="0" applyFont="1" applyFill="1" applyBorder="1" applyAlignment="1">
      <alignment vertical="center" wrapText="1"/>
    </xf>
    <xf numFmtId="0" fontId="15" fillId="18" borderId="34" xfId="0" applyFont="1" applyFill="1" applyBorder="1" applyAlignment="1" applyProtection="1">
      <alignment horizontal="center" vertical="center" wrapText="1"/>
      <protection locked="0"/>
    </xf>
    <xf numFmtId="0" fontId="15" fillId="19" borderId="123" xfId="0" applyFont="1" applyFill="1" applyBorder="1" applyAlignment="1" applyProtection="1">
      <alignment horizontal="center" vertical="center" wrapText="1"/>
      <protection locked="0"/>
    </xf>
    <xf numFmtId="0" fontId="10" fillId="0" borderId="124" xfId="0" applyFont="1" applyBorder="1" applyAlignment="1" applyProtection="1">
      <alignment horizontal="center" vertical="center" wrapText="1"/>
      <protection locked="0"/>
    </xf>
    <xf numFmtId="0" fontId="0" fillId="0" borderId="2" xfId="0" applyBorder="1"/>
    <xf numFmtId="2" fontId="0" fillId="0" borderId="125" xfId="0" applyNumberFormat="1" applyBorder="1" applyAlignment="1">
      <alignment horizontal="center" vertical="center"/>
    </xf>
    <xf numFmtId="2" fontId="0" fillId="0" borderId="126" xfId="0" applyNumberFormat="1" applyBorder="1" applyAlignment="1">
      <alignment horizontal="center" vertical="center"/>
    </xf>
    <xf numFmtId="2" fontId="0" fillId="0" borderId="46" xfId="0" applyNumberFormat="1" applyBorder="1" applyAlignment="1">
      <alignment horizontal="center" vertical="center"/>
    </xf>
    <xf numFmtId="0" fontId="18" fillId="9" borderId="118" xfId="0" applyFont="1" applyFill="1" applyBorder="1" applyAlignment="1">
      <alignment vertical="center" wrapText="1"/>
    </xf>
    <xf numFmtId="0" fontId="18" fillId="9" borderId="44" xfId="0" applyFont="1" applyFill="1" applyBorder="1" applyAlignment="1">
      <alignment vertical="center" wrapText="1"/>
    </xf>
    <xf numFmtId="0" fontId="18" fillId="9" borderId="115" xfId="0" applyFont="1" applyFill="1" applyBorder="1" applyAlignment="1">
      <alignment vertical="center" wrapText="1"/>
    </xf>
    <xf numFmtId="0" fontId="19" fillId="9" borderId="34" xfId="0" applyFont="1" applyFill="1" applyBorder="1" applyAlignment="1" applyProtection="1">
      <alignment horizontal="center" vertical="center" wrapText="1"/>
      <protection locked="0"/>
    </xf>
    <xf numFmtId="0" fontId="0" fillId="0" borderId="12" xfId="0" applyBorder="1"/>
    <xf numFmtId="0" fontId="25" fillId="4" borderId="127" xfId="0" applyFont="1" applyFill="1" applyBorder="1" applyAlignment="1">
      <alignment horizontal="center" vertical="center" wrapText="1" readingOrder="1"/>
    </xf>
    <xf numFmtId="0" fontId="26" fillId="11" borderId="128" xfId="0" applyFont="1" applyFill="1" applyBorder="1" applyAlignment="1">
      <alignment horizontal="center" vertical="center" wrapText="1" readingOrder="1"/>
    </xf>
    <xf numFmtId="0" fontId="24" fillId="4" borderId="129" xfId="0" applyFont="1" applyFill="1" applyBorder="1" applyAlignment="1">
      <alignment horizontal="left" vertical="center" wrapText="1" readingOrder="1"/>
    </xf>
    <xf numFmtId="0" fontId="16" fillId="8" borderId="0" xfId="0" applyFont="1" applyFill="1" applyAlignment="1">
      <alignment horizontal="center" vertical="center" wrapText="1"/>
    </xf>
    <xf numFmtId="0" fontId="16" fillId="8" borderId="0" xfId="0" applyFont="1" applyFill="1" applyAlignment="1">
      <alignment vertical="center" wrapText="1"/>
    </xf>
    <xf numFmtId="0" fontId="6" fillId="0" borderId="0" xfId="2" applyAlignment="1"/>
    <xf numFmtId="0" fontId="36" fillId="0" borderId="34" xfId="0" applyFont="1" applyBorder="1" applyAlignment="1">
      <alignment vertical="center" wrapText="1"/>
    </xf>
    <xf numFmtId="0" fontId="35" fillId="0" borderId="35" xfId="0" applyFont="1" applyBorder="1" applyAlignment="1">
      <alignment vertical="center" wrapText="1"/>
    </xf>
    <xf numFmtId="0" fontId="36" fillId="0" borderId="35" xfId="0" applyFont="1" applyBorder="1" applyAlignment="1">
      <alignment vertical="center" wrapText="1"/>
    </xf>
    <xf numFmtId="0" fontId="35" fillId="0" borderId="35" xfId="0" applyFont="1" applyBorder="1" applyAlignment="1" applyProtection="1">
      <alignment horizontal="left" vertical="center" wrapText="1"/>
      <protection locked="0"/>
    </xf>
    <xf numFmtId="0" fontId="37" fillId="9" borderId="118" xfId="0" applyFont="1" applyFill="1" applyBorder="1" applyAlignment="1">
      <alignment vertical="center" wrapText="1"/>
    </xf>
    <xf numFmtId="0" fontId="36" fillId="0" borderId="35" xfId="0" applyFont="1" applyBorder="1" applyAlignment="1">
      <alignment horizontal="left" vertical="center" wrapText="1"/>
    </xf>
    <xf numFmtId="0" fontId="35" fillId="0" borderId="34" xfId="0" applyFont="1" applyBorder="1" applyAlignment="1">
      <alignment vertical="center" wrapText="1"/>
    </xf>
    <xf numFmtId="0" fontId="37" fillId="9" borderId="34" xfId="0" applyFont="1" applyFill="1" applyBorder="1" applyAlignment="1">
      <alignment vertical="center" wrapText="1"/>
    </xf>
    <xf numFmtId="0" fontId="10" fillId="0" borderId="130" xfId="0" applyFont="1" applyBorder="1" applyAlignment="1" applyProtection="1">
      <alignment horizontal="center" vertical="center" wrapText="1"/>
      <protection locked="0"/>
    </xf>
    <xf numFmtId="0" fontId="42" fillId="2" borderId="133" xfId="0" applyFont="1" applyFill="1" applyBorder="1" applyAlignment="1" applyProtection="1">
      <alignment horizontal="center" vertical="center" wrapText="1"/>
      <protection locked="0"/>
    </xf>
    <xf numFmtId="164" fontId="23" fillId="0" borderId="0" xfId="0" applyNumberFormat="1" applyFont="1" applyAlignment="1">
      <alignment horizontal="left" vertical="center"/>
    </xf>
    <xf numFmtId="0" fontId="16" fillId="20" borderId="44" xfId="0" applyFont="1" applyFill="1" applyBorder="1" applyAlignment="1">
      <alignment horizontal="center" vertical="center" wrapText="1"/>
    </xf>
    <xf numFmtId="0" fontId="14" fillId="20" borderId="67" xfId="0" applyFont="1" applyFill="1" applyBorder="1" applyAlignment="1">
      <alignment horizontal="center" vertical="center" wrapText="1"/>
    </xf>
    <xf numFmtId="0" fontId="14" fillId="20" borderId="54" xfId="0" applyFont="1" applyFill="1" applyBorder="1" applyAlignment="1">
      <alignment horizontal="center" vertical="center" wrapText="1"/>
    </xf>
    <xf numFmtId="0" fontId="14" fillId="20" borderId="59" xfId="0" applyFont="1" applyFill="1" applyBorder="1" applyAlignment="1">
      <alignment horizontal="center" vertical="center" wrapText="1"/>
    </xf>
    <xf numFmtId="0" fontId="14" fillId="20" borderId="58" xfId="0" applyFont="1" applyFill="1" applyBorder="1" applyAlignment="1">
      <alignment horizontal="center" vertical="center" wrapText="1"/>
    </xf>
    <xf numFmtId="0" fontId="14" fillId="20" borderId="47" xfId="0" applyFont="1" applyFill="1" applyBorder="1" applyAlignment="1">
      <alignment horizontal="center" vertical="center" wrapText="1"/>
    </xf>
    <xf numFmtId="0" fontId="14" fillId="20" borderId="24" xfId="0" applyFont="1" applyFill="1" applyBorder="1" applyAlignment="1">
      <alignment horizontal="center" vertical="center" wrapText="1"/>
    </xf>
    <xf numFmtId="0" fontId="2" fillId="20" borderId="78" xfId="0" applyFont="1" applyFill="1" applyBorder="1" applyAlignment="1">
      <alignment vertical="center" wrapText="1"/>
    </xf>
    <xf numFmtId="2" fontId="0" fillId="20" borderId="55" xfId="0" applyNumberFormat="1" applyFill="1" applyBorder="1" applyAlignment="1">
      <alignment horizontal="center" vertical="center"/>
    </xf>
    <xf numFmtId="0" fontId="14" fillId="20" borderId="27" xfId="0" applyFont="1" applyFill="1" applyBorder="1" applyAlignment="1">
      <alignment horizontal="center" vertical="center" wrapText="1"/>
    </xf>
    <xf numFmtId="2" fontId="0" fillId="20" borderId="56" xfId="0" applyNumberFormat="1" applyFill="1" applyBorder="1" applyAlignment="1">
      <alignment horizontal="center" vertical="center"/>
    </xf>
    <xf numFmtId="0" fontId="2" fillId="20" borderId="28" xfId="0" applyFont="1" applyFill="1" applyBorder="1" applyAlignment="1">
      <alignment vertical="center" wrapText="1"/>
    </xf>
    <xf numFmtId="0" fontId="2" fillId="20" borderId="28" xfId="0" applyFont="1" applyFill="1" applyBorder="1" applyAlignment="1">
      <alignment horizontal="left" vertical="center" wrapText="1"/>
    </xf>
    <xf numFmtId="0" fontId="14" fillId="20" borderId="30" xfId="0" applyFont="1" applyFill="1" applyBorder="1" applyAlignment="1">
      <alignment horizontal="center" vertical="center" wrapText="1"/>
    </xf>
    <xf numFmtId="0" fontId="2" fillId="20" borderId="31" xfId="0" applyFont="1" applyFill="1" applyBorder="1" applyAlignment="1">
      <alignment horizontal="left" vertical="center" wrapText="1"/>
    </xf>
    <xf numFmtId="2" fontId="0" fillId="20" borderId="57" xfId="0" applyNumberFormat="1" applyFill="1" applyBorder="1" applyAlignment="1">
      <alignment horizontal="center" vertical="center"/>
    </xf>
    <xf numFmtId="0" fontId="2" fillId="0" borderId="0" xfId="0" applyFont="1" applyAlignment="1">
      <alignment horizontal="left"/>
    </xf>
    <xf numFmtId="0" fontId="11" fillId="0" borderId="87" xfId="0" applyFont="1" applyBorder="1" applyAlignment="1">
      <alignment horizontal="left" vertical="center"/>
    </xf>
    <xf numFmtId="0" fontId="11" fillId="0" borderId="103" xfId="0" applyFont="1" applyBorder="1" applyAlignment="1">
      <alignment horizontal="left" vertical="center"/>
    </xf>
    <xf numFmtId="0" fontId="11" fillId="0" borderId="107" xfId="0" applyFont="1" applyBorder="1" applyAlignment="1">
      <alignment horizontal="left" vertical="center"/>
    </xf>
    <xf numFmtId="0" fontId="11" fillId="0" borderId="108" xfId="0" applyFont="1" applyBorder="1" applyAlignment="1">
      <alignment horizontal="left" vertical="center"/>
    </xf>
    <xf numFmtId="0" fontId="11" fillId="0" borderId="109"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4" fillId="0" borderId="13" xfId="0" applyFont="1" applyBorder="1" applyAlignment="1">
      <alignment horizontal="left" vertical="center" wrapText="1"/>
    </xf>
    <xf numFmtId="0" fontId="4" fillId="0" borderId="11" xfId="0" applyFont="1" applyBorder="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164" fontId="4" fillId="0" borderId="57" xfId="0" applyNumberFormat="1" applyFont="1" applyBorder="1" applyAlignment="1">
      <alignment horizontal="center" vertical="center"/>
    </xf>
    <xf numFmtId="164" fontId="4" fillId="0" borderId="82" xfId="0" applyNumberFormat="1" applyFont="1" applyBorder="1" applyAlignment="1">
      <alignment horizontal="center" vertical="center"/>
    </xf>
    <xf numFmtId="164" fontId="4" fillId="0" borderId="83" xfId="0" applyNumberFormat="1" applyFont="1" applyBorder="1" applyAlignment="1">
      <alignment horizontal="center" vertical="center"/>
    </xf>
    <xf numFmtId="0" fontId="5" fillId="0" borderId="57" xfId="0" applyFont="1" applyBorder="1" applyAlignment="1">
      <alignment horizontal="left" vertical="center"/>
    </xf>
    <xf numFmtId="0" fontId="5" fillId="0" borderId="38" xfId="0" applyFont="1" applyBorder="1" applyAlignment="1">
      <alignment horizontal="left" vertical="center"/>
    </xf>
    <xf numFmtId="0" fontId="2" fillId="0" borderId="0" xfId="0" applyFont="1" applyAlignment="1">
      <alignment horizontal="left" vertical="center" wrapText="1"/>
    </xf>
    <xf numFmtId="0" fontId="31" fillId="13" borderId="6" xfId="0" applyFont="1" applyFill="1" applyBorder="1" applyAlignment="1">
      <alignment horizontal="center" vertical="center"/>
    </xf>
    <xf numFmtId="0" fontId="31" fillId="13" borderId="88" xfId="0" applyFont="1" applyFill="1" applyBorder="1" applyAlignment="1">
      <alignment horizontal="center" vertical="center"/>
    </xf>
    <xf numFmtId="0" fontId="31" fillId="13" borderId="89" xfId="0" applyFont="1" applyFill="1" applyBorder="1" applyAlignment="1">
      <alignment horizontal="center" vertical="center"/>
    </xf>
    <xf numFmtId="0" fontId="7" fillId="14" borderId="8"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 fillId="14" borderId="53" xfId="0" applyFont="1" applyFill="1" applyBorder="1" applyAlignment="1">
      <alignment horizontal="left" vertical="center" wrapText="1"/>
    </xf>
    <xf numFmtId="0" fontId="7" fillId="14" borderId="4" xfId="0" applyFont="1" applyFill="1" applyBorder="1" applyAlignment="1">
      <alignment horizontal="left" vertical="center" wrapText="1"/>
    </xf>
    <xf numFmtId="0" fontId="7" fillId="14" borderId="0" xfId="0" applyFont="1" applyFill="1" applyAlignment="1">
      <alignment horizontal="left" vertical="center" wrapText="1"/>
    </xf>
    <xf numFmtId="0" fontId="7" fillId="14" borderId="98" xfId="0" applyFont="1" applyFill="1" applyBorder="1" applyAlignment="1">
      <alignment horizontal="left" vertical="center" wrapText="1"/>
    </xf>
    <xf numFmtId="0" fontId="7" fillId="14" borderId="5" xfId="0" applyFont="1" applyFill="1" applyBorder="1" applyAlignment="1">
      <alignment horizontal="left" vertical="center" wrapText="1"/>
    </xf>
    <xf numFmtId="0" fontId="7" fillId="14" borderId="95" xfId="0" applyFont="1" applyFill="1" applyBorder="1" applyAlignment="1">
      <alignment horizontal="left" vertical="center" wrapText="1"/>
    </xf>
    <xf numFmtId="0" fontId="7" fillId="14" borderId="58" xfId="0" applyFont="1" applyFill="1" applyBorder="1" applyAlignment="1">
      <alignment horizontal="left" vertical="center" wrapText="1"/>
    </xf>
    <xf numFmtId="164" fontId="39" fillId="14" borderId="96" xfId="0" applyNumberFormat="1" applyFont="1" applyFill="1" applyBorder="1" applyAlignment="1" applyProtection="1">
      <alignment horizontal="center" vertical="center"/>
      <protection locked="0"/>
    </xf>
    <xf numFmtId="164" fontId="39" fillId="14" borderId="2" xfId="0" applyNumberFormat="1" applyFont="1" applyFill="1" applyBorder="1" applyAlignment="1" applyProtection="1">
      <alignment horizontal="center" vertical="center"/>
      <protection locked="0"/>
    </xf>
    <xf numFmtId="164" fontId="39" fillId="14" borderId="3" xfId="0" applyNumberFormat="1" applyFont="1" applyFill="1" applyBorder="1" applyAlignment="1" applyProtection="1">
      <alignment horizontal="center" vertical="center"/>
      <protection locked="0"/>
    </xf>
    <xf numFmtId="164" fontId="39" fillId="14" borderId="97" xfId="0" applyNumberFormat="1" applyFont="1" applyFill="1" applyBorder="1" applyAlignment="1" applyProtection="1">
      <alignment horizontal="center" vertical="center"/>
      <protection locked="0"/>
    </xf>
    <xf numFmtId="164" fontId="39" fillId="14" borderId="0" xfId="0" applyNumberFormat="1" applyFont="1" applyFill="1" applyAlignment="1" applyProtection="1">
      <alignment horizontal="center" vertical="center"/>
      <protection locked="0"/>
    </xf>
    <xf numFmtId="164" fontId="39" fillId="14" borderId="1" xfId="0" applyNumberFormat="1" applyFont="1" applyFill="1" applyBorder="1" applyAlignment="1" applyProtection="1">
      <alignment horizontal="center" vertical="center"/>
      <protection locked="0"/>
    </xf>
    <xf numFmtId="164" fontId="39" fillId="14" borderId="54" xfId="0" applyNumberFormat="1" applyFont="1" applyFill="1" applyBorder="1" applyAlignment="1" applyProtection="1">
      <alignment horizontal="center" vertical="center"/>
      <protection locked="0"/>
    </xf>
    <xf numFmtId="164" fontId="39" fillId="14" borderId="95" xfId="0" applyNumberFormat="1" applyFont="1" applyFill="1" applyBorder="1" applyAlignment="1" applyProtection="1">
      <alignment horizontal="center" vertical="center"/>
      <protection locked="0"/>
    </xf>
    <xf numFmtId="164" fontId="39" fillId="14" borderId="65" xfId="0" applyNumberFormat="1" applyFont="1" applyFill="1" applyBorder="1" applyAlignment="1" applyProtection="1">
      <alignment horizontal="center" vertical="center"/>
      <protection locked="0"/>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6"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4" borderId="8"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11" fillId="0" borderId="86" xfId="0" applyFont="1" applyBorder="1" applyAlignment="1">
      <alignment horizontal="left" vertical="center"/>
    </xf>
    <xf numFmtId="0" fontId="11" fillId="0" borderId="101" xfId="0" applyFont="1" applyBorder="1" applyAlignment="1">
      <alignment horizontal="left" vertical="center"/>
    </xf>
    <xf numFmtId="0" fontId="5" fillId="4" borderId="45" xfId="0" applyFont="1" applyFill="1" applyBorder="1" applyAlignment="1">
      <alignment horizontal="center" vertical="center"/>
    </xf>
    <xf numFmtId="0" fontId="5" fillId="4" borderId="79" xfId="0" applyFont="1" applyFill="1" applyBorder="1" applyAlignment="1">
      <alignment horizontal="center" vertical="center"/>
    </xf>
    <xf numFmtId="0" fontId="5" fillId="4" borderId="46" xfId="0" applyFont="1" applyFill="1" applyBorder="1" applyAlignment="1">
      <alignment horizontal="center" vertical="center"/>
    </xf>
    <xf numFmtId="164" fontId="4" fillId="0" borderId="55" xfId="0" applyNumberFormat="1" applyFont="1" applyBorder="1" applyAlignment="1">
      <alignment horizontal="center" vertical="center"/>
    </xf>
    <xf numFmtId="164" fontId="4" fillId="0" borderId="80" xfId="0" applyNumberFormat="1" applyFont="1" applyBorder="1" applyAlignment="1">
      <alignment horizontal="center" vertical="center"/>
    </xf>
    <xf numFmtId="164" fontId="4" fillId="0" borderId="81" xfId="0" applyNumberFormat="1" applyFont="1" applyBorder="1" applyAlignment="1">
      <alignment horizontal="center" vertical="center"/>
    </xf>
    <xf numFmtId="0" fontId="0" fillId="0" borderId="104" xfId="0" applyBorder="1" applyAlignment="1">
      <alignment horizontal="left" vertical="center"/>
    </xf>
    <xf numFmtId="0" fontId="0" fillId="0" borderId="105" xfId="0" applyBorder="1" applyAlignment="1">
      <alignment horizontal="left" vertical="center"/>
    </xf>
    <xf numFmtId="0" fontId="0" fillId="0" borderId="106" xfId="0" applyBorder="1" applyAlignment="1">
      <alignment horizontal="left" vertical="center"/>
    </xf>
    <xf numFmtId="0" fontId="28" fillId="5" borderId="13" xfId="0" applyFont="1" applyFill="1" applyBorder="1" applyAlignment="1">
      <alignment horizontal="center" vertical="center" wrapText="1" readingOrder="1"/>
    </xf>
    <xf numFmtId="0" fontId="28" fillId="5" borderId="91" xfId="0" applyFont="1" applyFill="1" applyBorder="1" applyAlignment="1">
      <alignment horizontal="center" vertical="center" wrapText="1" readingOrder="1"/>
    </xf>
    <xf numFmtId="0" fontId="8" fillId="8" borderId="68" xfId="0" applyFont="1" applyFill="1" applyBorder="1" applyAlignment="1">
      <alignment horizontal="center"/>
    </xf>
    <xf numFmtId="0" fontId="8" fillId="8" borderId="42" xfId="0" applyFont="1" applyFill="1" applyBorder="1" applyAlignment="1">
      <alignment horizontal="center"/>
    </xf>
    <xf numFmtId="0" fontId="8" fillId="8" borderId="69" xfId="0" applyFont="1" applyFill="1" applyBorder="1" applyAlignment="1">
      <alignment horizontal="center"/>
    </xf>
    <xf numFmtId="0" fontId="14" fillId="20" borderId="6" xfId="0" applyFont="1" applyFill="1" applyBorder="1" applyAlignment="1">
      <alignment horizontal="center" vertical="center" wrapText="1"/>
    </xf>
    <xf numFmtId="0" fontId="14" fillId="20" borderId="88" xfId="0" applyFont="1" applyFill="1" applyBorder="1" applyAlignment="1">
      <alignment horizontal="center" vertical="center" wrapText="1"/>
    </xf>
    <xf numFmtId="0" fontId="14" fillId="20" borderId="89" xfId="0" applyFont="1" applyFill="1" applyBorder="1" applyAlignment="1">
      <alignment horizontal="center" vertical="center" wrapText="1"/>
    </xf>
    <xf numFmtId="0" fontId="9" fillId="2" borderId="131" xfId="0" applyFont="1" applyFill="1" applyBorder="1" applyAlignment="1">
      <alignment horizontal="right" vertical="center" wrapText="1"/>
    </xf>
    <xf numFmtId="0" fontId="9" fillId="2" borderId="66" xfId="0" applyFont="1" applyFill="1" applyBorder="1" applyAlignment="1">
      <alignment horizontal="right" vertical="center" wrapText="1"/>
    </xf>
    <xf numFmtId="2" fontId="21" fillId="10" borderId="35" xfId="0" applyNumberFormat="1" applyFont="1" applyFill="1" applyBorder="1" applyAlignment="1">
      <alignment horizontal="center" vertical="center"/>
    </xf>
    <xf numFmtId="2" fontId="21" fillId="10" borderId="43" xfId="0" applyNumberFormat="1" applyFont="1" applyFill="1" applyBorder="1" applyAlignment="1">
      <alignment horizontal="center" vertical="center"/>
    </xf>
    <xf numFmtId="0" fontId="10" fillId="15" borderId="35" xfId="0" applyFont="1" applyFill="1" applyBorder="1" applyAlignment="1" applyProtection="1">
      <alignment horizontal="center" vertical="center" wrapText="1"/>
      <protection locked="0"/>
    </xf>
    <xf numFmtId="0" fontId="10" fillId="15" borderId="43" xfId="0" applyFont="1" applyFill="1" applyBorder="1" applyAlignment="1" applyProtection="1">
      <alignment horizontal="center" vertical="center" wrapText="1"/>
      <protection locked="0"/>
    </xf>
    <xf numFmtId="0" fontId="33" fillId="15" borderId="44" xfId="0" applyFont="1" applyFill="1" applyBorder="1" applyAlignment="1" applyProtection="1">
      <alignment horizontal="center" vertical="center" wrapText="1"/>
      <protection locked="0"/>
    </xf>
    <xf numFmtId="2" fontId="21" fillId="10" borderId="44" xfId="0" applyNumberFormat="1" applyFont="1" applyFill="1" applyBorder="1" applyAlignment="1">
      <alignment horizontal="center" vertical="center"/>
    </xf>
    <xf numFmtId="2" fontId="21" fillId="10" borderId="35" xfId="0" applyNumberFormat="1" applyFont="1" applyFill="1" applyBorder="1" applyAlignment="1">
      <alignment horizontal="center" vertical="center" wrapText="1"/>
    </xf>
    <xf numFmtId="2" fontId="21" fillId="10" borderId="43" xfId="0" applyNumberFormat="1" applyFont="1" applyFill="1" applyBorder="1" applyAlignment="1">
      <alignment horizontal="center" vertical="center" wrapText="1"/>
    </xf>
    <xf numFmtId="2" fontId="21" fillId="10" borderId="44" xfId="0" applyNumberFormat="1" applyFont="1" applyFill="1" applyBorder="1" applyAlignment="1">
      <alignment horizontal="center" vertical="center" wrapText="1"/>
    </xf>
    <xf numFmtId="0" fontId="10" fillId="16" borderId="43" xfId="0" applyFont="1" applyFill="1" applyBorder="1" applyAlignment="1" applyProtection="1">
      <alignment horizontal="center" vertical="center" wrapText="1"/>
      <protection locked="0"/>
    </xf>
    <xf numFmtId="0" fontId="10" fillId="8" borderId="35" xfId="0" applyFont="1" applyFill="1" applyBorder="1" applyAlignment="1">
      <alignment vertical="center" wrapText="1"/>
    </xf>
    <xf numFmtId="0" fontId="33" fillId="8" borderId="44" xfId="0" applyFont="1" applyFill="1" applyBorder="1" applyAlignment="1">
      <alignment vertical="center" wrapText="1"/>
    </xf>
    <xf numFmtId="0" fontId="10" fillId="16" borderId="35" xfId="0" applyFont="1" applyFill="1" applyBorder="1" applyAlignment="1" applyProtection="1">
      <alignment horizontal="center" vertical="center" wrapText="1"/>
      <protection locked="0"/>
    </xf>
    <xf numFmtId="0" fontId="33" fillId="16" borderId="43" xfId="0" applyFont="1" applyFill="1" applyBorder="1" applyAlignment="1" applyProtection="1">
      <alignment horizontal="center" vertical="center" wrapText="1"/>
      <protection locked="0"/>
    </xf>
    <xf numFmtId="0" fontId="15" fillId="16" borderId="35" xfId="0" applyFont="1" applyFill="1" applyBorder="1" applyAlignment="1" applyProtection="1">
      <alignment horizontal="center" vertical="center" wrapText="1"/>
      <protection locked="0"/>
    </xf>
    <xf numFmtId="0" fontId="15" fillId="16" borderId="43" xfId="0" applyFont="1" applyFill="1" applyBorder="1" applyAlignment="1" applyProtection="1">
      <alignment horizontal="center" vertical="center" wrapText="1"/>
      <protection locked="0"/>
    </xf>
    <xf numFmtId="0" fontId="10" fillId="16" borderId="44" xfId="0" applyFont="1" applyFill="1" applyBorder="1" applyAlignment="1" applyProtection="1">
      <alignment horizontal="center" vertical="center" wrapText="1"/>
      <protection locked="0"/>
    </xf>
    <xf numFmtId="0" fontId="11" fillId="0" borderId="35" xfId="0" applyFont="1" applyBorder="1" applyAlignment="1">
      <alignment vertical="center" wrapText="1"/>
    </xf>
    <xf numFmtId="0" fontId="11" fillId="0" borderId="43" xfId="0" applyFont="1" applyBorder="1" applyAlignment="1">
      <alignment vertical="center" wrapText="1"/>
    </xf>
    <xf numFmtId="0" fontId="12" fillId="0" borderId="35" xfId="0" applyFont="1" applyBorder="1" applyAlignment="1">
      <alignment vertical="center" wrapText="1"/>
    </xf>
    <xf numFmtId="0" fontId="12" fillId="0" borderId="43" xfId="0" applyFont="1" applyBorder="1" applyAlignment="1">
      <alignment vertical="center" wrapText="1"/>
    </xf>
    <xf numFmtId="2" fontId="21" fillId="10" borderId="34" xfId="0" applyNumberFormat="1" applyFont="1" applyFill="1" applyBorder="1" applyAlignment="1">
      <alignment horizontal="center" vertical="center" wrapText="1"/>
    </xf>
    <xf numFmtId="0" fontId="15" fillId="17" borderId="35" xfId="0" applyFont="1" applyFill="1" applyBorder="1" applyAlignment="1" applyProtection="1">
      <alignment horizontal="center" vertical="center" wrapText="1"/>
      <protection locked="0"/>
    </xf>
    <xf numFmtId="0" fontId="15" fillId="17" borderId="43" xfId="0" applyFont="1" applyFill="1" applyBorder="1" applyAlignment="1" applyProtection="1">
      <alignment horizontal="center" vertical="center" wrapText="1"/>
      <protection locked="0"/>
    </xf>
    <xf numFmtId="0" fontId="15" fillId="17" borderId="44" xfId="0" applyFont="1" applyFill="1" applyBorder="1" applyAlignment="1" applyProtection="1">
      <alignment horizontal="center" vertical="center" wrapText="1"/>
      <protection locked="0"/>
    </xf>
    <xf numFmtId="0" fontId="14" fillId="20" borderId="90" xfId="0" applyFont="1" applyFill="1" applyBorder="1" applyAlignment="1">
      <alignment horizontal="center" vertical="center" wrapText="1"/>
    </xf>
    <xf numFmtId="0" fontId="14" fillId="20" borderId="63" xfId="0" applyFont="1" applyFill="1" applyBorder="1" applyAlignment="1">
      <alignment horizontal="center" vertical="center" wrapText="1"/>
    </xf>
    <xf numFmtId="0" fontId="32" fillId="14" borderId="8" xfId="0" applyFont="1" applyFill="1" applyBorder="1" applyAlignment="1">
      <alignment horizontal="center" vertical="center"/>
    </xf>
    <xf numFmtId="0" fontId="32" fillId="14" borderId="5" xfId="0" applyFont="1" applyFill="1" applyBorder="1" applyAlignment="1">
      <alignment horizontal="center" vertical="center"/>
    </xf>
    <xf numFmtId="0" fontId="0" fillId="0" borderId="137" xfId="0" applyBorder="1" applyAlignment="1">
      <alignment horizontal="left"/>
    </xf>
    <xf numFmtId="0" fontId="0" fillId="0" borderId="138" xfId="0" applyBorder="1" applyAlignment="1">
      <alignment horizontal="left"/>
    </xf>
    <xf numFmtId="0" fontId="0" fillId="0" borderId="135" xfId="0" applyBorder="1" applyAlignment="1">
      <alignment horizontal="left"/>
    </xf>
    <xf numFmtId="0" fontId="0" fillId="0" borderId="136" xfId="0" applyBorder="1" applyAlignment="1">
      <alignment horizontal="left"/>
    </xf>
    <xf numFmtId="0" fontId="0" fillId="0" borderId="139" xfId="0" applyBorder="1" applyAlignment="1">
      <alignment horizontal="left"/>
    </xf>
    <xf numFmtId="0" fontId="0" fillId="0" borderId="140" xfId="0" applyBorder="1" applyAlignment="1">
      <alignment horizontal="left"/>
    </xf>
    <xf numFmtId="0" fontId="0" fillId="0" borderId="6" xfId="0" applyBorder="1" applyAlignment="1">
      <alignment horizontal="left"/>
    </xf>
    <xf numFmtId="0" fontId="0" fillId="0" borderId="134" xfId="0" applyBorder="1" applyAlignment="1">
      <alignment horizontal="left"/>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20" fillId="14" borderId="8" xfId="1" applyFont="1" applyFill="1" applyBorder="1" applyAlignment="1">
      <alignment horizontal="center" vertical="center"/>
    </xf>
    <xf numFmtId="0" fontId="20" fillId="14" borderId="4" xfId="1" applyFont="1" applyFill="1" applyBorder="1" applyAlignment="1">
      <alignment horizontal="center" vertical="center"/>
    </xf>
    <xf numFmtId="0" fontId="20" fillId="17" borderId="8" xfId="1" applyFont="1" applyFill="1" applyBorder="1" applyAlignment="1">
      <alignment horizontal="center" vertical="center"/>
    </xf>
    <xf numFmtId="0" fontId="20" fillId="17" borderId="4" xfId="1" applyFont="1" applyFill="1" applyBorder="1" applyAlignment="1">
      <alignment horizontal="center" vertical="center"/>
    </xf>
    <xf numFmtId="0" fontId="20" fillId="18" borderId="8" xfId="1" applyFont="1" applyFill="1" applyBorder="1" applyAlignment="1">
      <alignment horizontal="center" vertical="center"/>
    </xf>
    <xf numFmtId="0" fontId="20" fillId="18" borderId="4" xfId="1" applyFont="1" applyFill="1" applyBorder="1" applyAlignment="1">
      <alignment horizontal="center" vertical="center"/>
    </xf>
    <xf numFmtId="0" fontId="5" fillId="0" borderId="64" xfId="0" applyFont="1" applyBorder="1" applyAlignment="1">
      <alignment horizontal="center" vertical="center"/>
    </xf>
    <xf numFmtId="0" fontId="5" fillId="0" borderId="61" xfId="0" applyFont="1" applyBorder="1" applyAlignment="1">
      <alignment horizontal="center" vertical="center"/>
    </xf>
    <xf numFmtId="2" fontId="40" fillId="0" borderId="52" xfId="0" applyNumberFormat="1" applyFont="1" applyBorder="1" applyAlignment="1">
      <alignment horizontal="center" vertical="center"/>
    </xf>
    <xf numFmtId="2" fontId="40" fillId="0" borderId="132" xfId="0" applyNumberFormat="1" applyFont="1" applyBorder="1" applyAlignment="1">
      <alignment horizontal="center" vertical="center"/>
    </xf>
    <xf numFmtId="0" fontId="20" fillId="15" borderId="8" xfId="1" applyFont="1" applyFill="1" applyBorder="1" applyAlignment="1">
      <alignment horizontal="center" vertical="center"/>
    </xf>
    <xf numFmtId="0" fontId="20" fillId="15" borderId="4" xfId="1" applyFont="1" applyFill="1" applyBorder="1" applyAlignment="1">
      <alignment horizontal="center" vertical="center"/>
    </xf>
    <xf numFmtId="0" fontId="20" fillId="16" borderId="8" xfId="1" applyFont="1" applyFill="1" applyBorder="1" applyAlignment="1">
      <alignment horizontal="center" vertical="center"/>
    </xf>
    <xf numFmtId="0" fontId="20" fillId="16" borderId="4" xfId="1" applyFont="1" applyFill="1" applyBorder="1" applyAlignment="1">
      <alignment horizontal="center" vertical="center"/>
    </xf>
    <xf numFmtId="0" fontId="5" fillId="0" borderId="135" xfId="0" applyFont="1" applyBorder="1" applyAlignment="1">
      <alignment horizontal="center" vertical="center" wrapText="1"/>
    </xf>
    <xf numFmtId="0" fontId="5" fillId="0" borderId="142" xfId="0" applyFont="1" applyBorder="1" applyAlignment="1">
      <alignment horizontal="center" vertical="center" wrapText="1"/>
    </xf>
    <xf numFmtId="0" fontId="5" fillId="0" borderId="143"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44" xfId="0" applyFont="1" applyBorder="1" applyAlignment="1">
      <alignment horizontal="center" vertical="center" wrapText="1"/>
    </xf>
    <xf numFmtId="0" fontId="5" fillId="0" borderId="145" xfId="0" applyFont="1" applyBorder="1" applyAlignment="1">
      <alignment horizontal="center" vertical="center" wrapText="1"/>
    </xf>
    <xf numFmtId="0" fontId="8" fillId="20" borderId="152" xfId="0" applyFont="1" applyFill="1" applyBorder="1" applyAlignment="1">
      <alignment horizontal="center" vertical="center" wrapText="1"/>
    </xf>
    <xf numFmtId="0" fontId="8" fillId="20" borderId="154" xfId="0" applyFont="1" applyFill="1" applyBorder="1" applyAlignment="1">
      <alignment horizontal="center" vertical="center" wrapText="1"/>
    </xf>
    <xf numFmtId="0" fontId="8" fillId="20" borderId="156" xfId="0" applyFont="1" applyFill="1" applyBorder="1" applyAlignment="1">
      <alignment horizontal="center" vertical="center" wrapText="1"/>
    </xf>
    <xf numFmtId="0" fontId="8" fillId="20" borderId="150" xfId="0" applyFont="1" applyFill="1" applyBorder="1" applyAlignment="1">
      <alignment horizontal="center" vertical="center" wrapText="1"/>
    </xf>
    <xf numFmtId="0" fontId="8" fillId="20" borderId="75" xfId="0" applyFont="1" applyFill="1" applyBorder="1" applyAlignment="1">
      <alignment horizontal="center" vertical="center" wrapText="1"/>
    </xf>
    <xf numFmtId="0" fontId="8" fillId="20" borderId="76" xfId="0" applyFont="1" applyFill="1" applyBorder="1" applyAlignment="1">
      <alignment horizontal="center" vertical="center" wrapText="1"/>
    </xf>
    <xf numFmtId="164" fontId="32" fillId="14" borderId="2" xfId="0" applyNumberFormat="1" applyFont="1" applyFill="1" applyBorder="1" applyAlignment="1">
      <alignment horizontal="center" vertical="center"/>
    </xf>
    <xf numFmtId="164" fontId="32" fillId="14" borderId="3" xfId="0" applyNumberFormat="1" applyFont="1" applyFill="1" applyBorder="1" applyAlignment="1">
      <alignment horizontal="center" vertical="center"/>
    </xf>
    <xf numFmtId="164" fontId="32" fillId="14" borderId="95" xfId="0" applyNumberFormat="1" applyFont="1" applyFill="1" applyBorder="1" applyAlignment="1">
      <alignment horizontal="center" vertical="center"/>
    </xf>
    <xf numFmtId="164" fontId="32" fillId="14" borderId="65" xfId="0" applyNumberFormat="1" applyFont="1" applyFill="1" applyBorder="1" applyAlignment="1">
      <alignment horizontal="center" vertical="center"/>
    </xf>
    <xf numFmtId="0" fontId="5" fillId="20" borderId="137" xfId="0" applyFont="1" applyFill="1" applyBorder="1" applyAlignment="1">
      <alignment horizontal="center" vertical="center" wrapText="1"/>
    </xf>
    <xf numFmtId="0" fontId="5" fillId="20" borderId="144" xfId="0" applyFont="1" applyFill="1" applyBorder="1" applyAlignment="1">
      <alignment horizontal="center" vertical="center" wrapText="1"/>
    </xf>
    <xf numFmtId="0" fontId="5" fillId="20" borderId="145" xfId="0" applyFont="1" applyFill="1" applyBorder="1" applyAlignment="1">
      <alignment horizontal="center" vertical="center" wrapText="1"/>
    </xf>
    <xf numFmtId="0" fontId="5" fillId="20" borderId="139" xfId="0" applyFont="1" applyFill="1" applyBorder="1" applyAlignment="1">
      <alignment horizontal="center" vertical="center" wrapText="1"/>
    </xf>
    <xf numFmtId="0" fontId="5" fillId="20" borderId="146" xfId="0" applyFont="1" applyFill="1" applyBorder="1" applyAlignment="1">
      <alignment horizontal="center" vertical="center" wrapText="1"/>
    </xf>
    <xf numFmtId="0" fontId="5" fillId="20" borderId="147" xfId="0" applyFont="1" applyFill="1" applyBorder="1" applyAlignment="1">
      <alignment horizontal="center" vertical="center" wrapText="1"/>
    </xf>
    <xf numFmtId="0" fontId="8" fillId="20" borderId="8" xfId="0" applyFont="1" applyFill="1" applyBorder="1" applyAlignment="1">
      <alignment horizontal="center" vertical="center" wrapText="1"/>
    </xf>
    <xf numFmtId="0" fontId="8" fillId="20" borderId="149" xfId="0" applyFont="1" applyFill="1" applyBorder="1" applyAlignment="1">
      <alignment horizontal="center" vertical="center" wrapText="1"/>
    </xf>
    <xf numFmtId="0" fontId="8" fillId="20" borderId="4" xfId="0" applyFont="1" applyFill="1" applyBorder="1" applyAlignment="1">
      <alignment horizontal="center" vertical="center" wrapText="1"/>
    </xf>
    <xf numFmtId="0" fontId="8" fillId="20" borderId="141" xfId="0" applyFont="1" applyFill="1" applyBorder="1" applyAlignment="1">
      <alignment horizontal="center" vertical="center" wrapText="1"/>
    </xf>
    <xf numFmtId="0" fontId="8" fillId="20" borderId="5" xfId="0" applyFont="1" applyFill="1" applyBorder="1" applyAlignment="1">
      <alignment horizontal="center" vertical="center" wrapText="1"/>
    </xf>
    <xf numFmtId="0" fontId="8" fillId="20" borderId="148" xfId="0" applyFont="1" applyFill="1" applyBorder="1" applyAlignment="1">
      <alignment horizontal="center" vertical="center" wrapText="1"/>
    </xf>
    <xf numFmtId="0" fontId="8" fillId="20" borderId="151" xfId="0" applyFont="1" applyFill="1" applyBorder="1" applyAlignment="1">
      <alignment horizontal="center" vertical="center" wrapText="1"/>
    </xf>
    <xf numFmtId="0" fontId="8" fillId="20" borderId="153" xfId="0" applyFont="1" applyFill="1" applyBorder="1" applyAlignment="1">
      <alignment horizontal="center" vertical="center" wrapText="1"/>
    </xf>
    <xf numFmtId="0" fontId="8" fillId="20" borderId="155" xfId="0" applyFont="1" applyFill="1" applyBorder="1" applyAlignment="1">
      <alignment horizontal="center" vertical="center" wrapText="1"/>
    </xf>
    <xf numFmtId="0" fontId="31" fillId="0" borderId="0" xfId="0" applyFont="1" applyAlignment="1">
      <alignment horizontal="center" vertical="center"/>
    </xf>
  </cellXfs>
  <cellStyles count="3">
    <cellStyle name="Hyperlink" xfId="2" builtinId="8"/>
    <cellStyle name="Normal" xfId="0" builtinId="0"/>
    <cellStyle name="Normal 2" xfId="1" xr:uid="{00000000-0005-0000-0000-000002000000}"/>
  </cellStyles>
  <dxfs count="6">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4BD7D"/>
      <color rgb="FFDDEBF7"/>
      <color rgb="FF73FDD6"/>
      <color rgb="FF9DC57A"/>
      <color rgb="FF17AB91"/>
      <color rgb="FFFFFF99"/>
      <color rgb="FF7DF49F"/>
      <color rgb="FFF75E74"/>
      <color rgb="FFFAB746"/>
      <color rgb="FF918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tx1"/>
                </a:solidFill>
                <a:latin typeface="+mn-lt"/>
                <a:ea typeface="+mn-ea"/>
                <a:cs typeface="+mn-cs"/>
              </a:rPr>
              <a:t>CyFun®2025</a:t>
            </a:r>
            <a:endParaRPr lang="nl-BE" sz="1400" b="1" i="0" u="none" strike="noStrike" kern="1200" spc="0" baseline="0">
              <a:solidFill>
                <a:schemeClr val="tx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tx1"/>
                </a:solidFill>
                <a:latin typeface="+mn-lt"/>
                <a:ea typeface="+mn-ea"/>
                <a:cs typeface="+mn-cs"/>
              </a:rPr>
              <a:t> Maturity Level BASIC</a:t>
            </a:r>
          </a:p>
        </c:rich>
      </c:tx>
      <c:layout>
        <c:manualLayout>
          <c:xMode val="edge"/>
          <c:yMode val="edge"/>
          <c:x val="0.43402679574409181"/>
          <c:y val="1.2886364754811544E-2"/>
        </c:manualLayout>
      </c:layout>
      <c:overlay val="0"/>
      <c:spPr>
        <a:solidFill>
          <a:srgbClr val="94BD7D"/>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2"/>
          <c:order val="0"/>
          <c:tx>
            <c:strRef>
              <c:f>'BASIC Summary'!$D$2</c:f>
              <c:strCache>
                <c:ptCount val="1"/>
                <c:pt idx="0">
                  <c:v>Category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'BASIC Summary'!$B$3:$B$21</c:f>
              <c:strCache>
                <c:ptCount val="19"/>
                <c:pt idx="2">
                  <c:v>Organisational Context (GV.OC)</c:v>
                </c:pt>
                <c:pt idx="3">
                  <c:v>Risk Management Strategy (GV.RM)</c:v>
                </c:pt>
                <c:pt idx="4">
                  <c:v>Roles, Responsibilities, and Authorities (GV.RR)</c:v>
                </c:pt>
                <c:pt idx="5">
                  <c:v>Policy (GV.PO)</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Response Reporting and Communication (RS.CO)</c:v>
                </c:pt>
                <c:pt idx="18">
                  <c:v>Incident Recovery Plan Execution (RC.RP) </c:v>
                </c:pt>
              </c:strCache>
            </c:strRef>
          </c:cat>
          <c:val>
            <c:numRef>
              <c:f>'BASIC Summary'!$D$3:$D$21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2-D803-499A-975D-8C12FA6563A9}"/>
            </c:ext>
          </c:extLst>
        </c:ser>
        <c:ser>
          <c:idx val="3"/>
          <c:order val="1"/>
          <c:tx>
            <c:strRef>
              <c:f>'BASIC Summary'!$E$2</c:f>
              <c:strCache>
                <c:ptCount val="1"/>
                <c:pt idx="0">
                  <c:v>Documentation Maturity Score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'BASIC Summary'!$B$3:$B$21</c:f>
              <c:strCache>
                <c:ptCount val="19"/>
                <c:pt idx="2">
                  <c:v>Organisational Context (GV.OC)</c:v>
                </c:pt>
                <c:pt idx="3">
                  <c:v>Risk Management Strategy (GV.RM)</c:v>
                </c:pt>
                <c:pt idx="4">
                  <c:v>Roles, Responsibilities, and Authorities (GV.RR)</c:v>
                </c:pt>
                <c:pt idx="5">
                  <c:v>Policy (GV.PO)</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Response Reporting and Communication (RS.CO)</c:v>
                </c:pt>
                <c:pt idx="18">
                  <c:v>Incident Recovery Plan Execution (RC.RP) </c:v>
                </c:pt>
              </c:strCache>
            </c:strRef>
          </c:cat>
          <c:val>
            <c:numRef>
              <c:f>'BASIC Summary'!$E$3:$E$21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0-D078-4F9E-8CB8-30832D128E66}"/>
            </c:ext>
          </c:extLst>
        </c:ser>
        <c:ser>
          <c:idx val="0"/>
          <c:order val="2"/>
          <c:tx>
            <c:strRef>
              <c:f>'BASIC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'BASIC Summary'!$B$3:$B$21</c:f>
              <c:strCache>
                <c:ptCount val="19"/>
                <c:pt idx="2">
                  <c:v>Organisational Context (GV.OC)</c:v>
                </c:pt>
                <c:pt idx="3">
                  <c:v>Risk Management Strategy (GV.RM)</c:v>
                </c:pt>
                <c:pt idx="4">
                  <c:v>Roles, Responsibilities, and Authorities (GV.RR)</c:v>
                </c:pt>
                <c:pt idx="5">
                  <c:v>Policy (GV.PO)</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Response Reporting and Communication (RS.CO)</c:v>
                </c:pt>
                <c:pt idx="18">
                  <c:v>Incident Recovery Plan Execution (RC.RP) </c:v>
                </c:pt>
              </c:strCache>
            </c:strRef>
          </c:cat>
          <c:val>
            <c:numRef>
              <c:f>'BASIC Summary'!$F$3:$F$21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0-D4EE-AA45-9B02-7E2D203E2A45}"/>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2670974500800259"/>
          <c:y val="0.10610561045115771"/>
          <c:w val="0.58351128529848295"/>
          <c:h val="5.86778747376854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115782</xdr:colOff>
      <xdr:row>22</xdr:row>
      <xdr:rowOff>87207</xdr:rowOff>
    </xdr:from>
    <xdr:to>
      <xdr:col>9</xdr:col>
      <xdr:colOff>407247</xdr:colOff>
      <xdr:row>28</xdr:row>
      <xdr:rowOff>530755</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5432637"/>
          <a:ext cx="11774805" cy="5899468"/>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www.cyfun.eu/"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twork.safeonweb.be/cyberfundamentals-toolbo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6"/>
  <sheetViews>
    <sheetView showGridLines="0" tabSelected="1" zoomScaleNormal="100" workbookViewId="0">
      <selection activeCell="Q46" sqref="Q46:R46"/>
    </sheetView>
  </sheetViews>
  <sheetFormatPr defaultColWidth="10.6640625" defaultRowHeight="14.4"/>
  <cols>
    <col min="1" max="15" width="13.44140625" customWidth="1"/>
    <col min="17" max="17" width="20.33203125" customWidth="1"/>
    <col min="18" max="22" width="10.6640625" customWidth="1"/>
  </cols>
  <sheetData>
    <row r="1" spans="1:22" ht="15" thickBot="1">
      <c r="U1">
        <v>2025</v>
      </c>
    </row>
    <row r="2" spans="1:22" ht="19.5" customHeight="1" thickTop="1" thickBot="1">
      <c r="A2" s="226" t="s">
        <v>217</v>
      </c>
      <c r="B2" s="227"/>
      <c r="C2" s="227"/>
      <c r="D2" s="227"/>
      <c r="E2" s="227"/>
      <c r="F2" s="227"/>
      <c r="G2" s="227"/>
      <c r="H2" s="227"/>
      <c r="I2" s="227"/>
      <c r="J2" s="227"/>
      <c r="K2" s="227"/>
      <c r="L2" s="227"/>
      <c r="M2" s="227"/>
      <c r="N2" s="227"/>
      <c r="O2" s="228"/>
      <c r="Q2" s="232" t="s">
        <v>0</v>
      </c>
      <c r="R2" s="233"/>
      <c r="S2" s="233"/>
      <c r="T2" s="233"/>
      <c r="U2" s="233"/>
      <c r="V2" s="234"/>
    </row>
    <row r="3" spans="1:22" ht="19.2" customHeight="1" thickBot="1">
      <c r="A3" s="229"/>
      <c r="B3" s="230"/>
      <c r="C3" s="230"/>
      <c r="D3" s="230"/>
      <c r="E3" s="230"/>
      <c r="F3" s="230"/>
      <c r="G3" s="230"/>
      <c r="H3" s="230"/>
      <c r="I3" s="230"/>
      <c r="J3" s="230"/>
      <c r="K3" s="230"/>
      <c r="L3" s="230"/>
      <c r="M3" s="230"/>
      <c r="N3" s="230"/>
      <c r="O3" s="231"/>
      <c r="Q3" s="47" t="s">
        <v>1</v>
      </c>
      <c r="R3" s="235" t="s">
        <v>2</v>
      </c>
      <c r="S3" s="236"/>
      <c r="T3" s="236"/>
      <c r="U3" s="236"/>
      <c r="V3" s="237"/>
    </row>
    <row r="4" spans="1:22" ht="15" customHeight="1" thickTop="1">
      <c r="A4" s="229"/>
      <c r="B4" s="230"/>
      <c r="C4" s="230"/>
      <c r="D4" s="230"/>
      <c r="E4" s="230"/>
      <c r="F4" s="230"/>
      <c r="G4" s="230"/>
      <c r="H4" s="230"/>
      <c r="I4" s="230"/>
      <c r="J4" s="230"/>
      <c r="K4" s="230"/>
      <c r="L4" s="230"/>
      <c r="M4" s="230"/>
      <c r="N4" s="230"/>
      <c r="O4" s="231"/>
      <c r="Q4" s="70">
        <v>45931</v>
      </c>
      <c r="R4" s="238" t="s">
        <v>212</v>
      </c>
      <c r="S4" s="238"/>
      <c r="T4" s="238"/>
      <c r="U4" s="238"/>
      <c r="V4" s="239"/>
    </row>
    <row r="5" spans="1:22" ht="14.7" customHeight="1">
      <c r="A5" s="229"/>
      <c r="B5" s="230"/>
      <c r="C5" s="230"/>
      <c r="D5" s="230"/>
      <c r="E5" s="230"/>
      <c r="F5" s="230"/>
      <c r="G5" s="230"/>
      <c r="H5" s="230"/>
      <c r="I5" s="230"/>
      <c r="J5" s="230"/>
      <c r="K5" s="230"/>
      <c r="L5" s="230"/>
      <c r="M5" s="230"/>
      <c r="N5" s="230"/>
      <c r="O5" s="231"/>
      <c r="Q5" s="71">
        <v>45951</v>
      </c>
      <c r="R5" s="182" t="s">
        <v>216</v>
      </c>
      <c r="S5" s="182"/>
      <c r="T5" s="182"/>
      <c r="U5" s="182"/>
      <c r="V5" s="183"/>
    </row>
    <row r="6" spans="1:22" ht="14.7" customHeight="1">
      <c r="A6" s="229"/>
      <c r="B6" s="230"/>
      <c r="C6" s="230"/>
      <c r="D6" s="230"/>
      <c r="E6" s="230"/>
      <c r="F6" s="230"/>
      <c r="G6" s="230"/>
      <c r="H6" s="230"/>
      <c r="I6" s="230"/>
      <c r="J6" s="230"/>
      <c r="K6" s="230"/>
      <c r="L6" s="230"/>
      <c r="M6" s="230"/>
      <c r="N6" s="230"/>
      <c r="O6" s="231"/>
      <c r="Q6" s="71"/>
      <c r="R6" s="182"/>
      <c r="S6" s="182"/>
      <c r="T6" s="182"/>
      <c r="U6" s="182"/>
      <c r="V6" s="183"/>
    </row>
    <row r="7" spans="1:22" ht="14.7" customHeight="1">
      <c r="A7" s="229"/>
      <c r="B7" s="230"/>
      <c r="C7" s="230"/>
      <c r="D7" s="230"/>
      <c r="E7" s="230"/>
      <c r="F7" s="230"/>
      <c r="G7" s="230"/>
      <c r="H7" s="230"/>
      <c r="I7" s="230"/>
      <c r="J7" s="230"/>
      <c r="K7" s="230"/>
      <c r="L7" s="230"/>
      <c r="M7" s="230"/>
      <c r="N7" s="230"/>
      <c r="O7" s="231"/>
      <c r="Q7" s="71"/>
      <c r="R7" s="182"/>
      <c r="S7" s="182"/>
      <c r="T7" s="182"/>
      <c r="U7" s="182"/>
      <c r="V7" s="183"/>
    </row>
    <row r="8" spans="1:22" ht="14.7" customHeight="1">
      <c r="A8" s="229"/>
      <c r="B8" s="230"/>
      <c r="C8" s="230"/>
      <c r="D8" s="230"/>
      <c r="E8" s="230"/>
      <c r="F8" s="230"/>
      <c r="G8" s="230"/>
      <c r="H8" s="230"/>
      <c r="I8" s="230"/>
      <c r="J8" s="230"/>
      <c r="K8" s="230"/>
      <c r="L8" s="230"/>
      <c r="M8" s="230"/>
      <c r="N8" s="230"/>
      <c r="O8" s="231"/>
      <c r="Q8" s="71"/>
      <c r="R8" s="182"/>
      <c r="S8" s="182"/>
      <c r="T8" s="182"/>
      <c r="U8" s="182"/>
      <c r="V8" s="183"/>
    </row>
    <row r="9" spans="1:22" ht="15" customHeight="1">
      <c r="A9" s="229"/>
      <c r="B9" s="230"/>
      <c r="C9" s="230"/>
      <c r="D9" s="230"/>
      <c r="E9" s="230"/>
      <c r="F9" s="230"/>
      <c r="G9" s="230"/>
      <c r="H9" s="230"/>
      <c r="I9" s="230"/>
      <c r="J9" s="230"/>
      <c r="K9" s="230"/>
      <c r="L9" s="230"/>
      <c r="M9" s="230"/>
      <c r="N9" s="230"/>
      <c r="O9" s="231"/>
      <c r="Q9" s="71"/>
      <c r="R9" s="182"/>
      <c r="S9" s="182"/>
      <c r="T9" s="182"/>
      <c r="U9" s="182"/>
      <c r="V9" s="183"/>
    </row>
    <row r="10" spans="1:22" ht="15" customHeight="1">
      <c r="A10" s="229"/>
      <c r="B10" s="230"/>
      <c r="C10" s="230"/>
      <c r="D10" s="230"/>
      <c r="E10" s="230"/>
      <c r="F10" s="230"/>
      <c r="G10" s="230"/>
      <c r="H10" s="230"/>
      <c r="I10" s="230"/>
      <c r="J10" s="230"/>
      <c r="K10" s="230"/>
      <c r="L10" s="230"/>
      <c r="M10" s="230"/>
      <c r="N10" s="230"/>
      <c r="O10" s="231"/>
      <c r="Q10" s="71"/>
      <c r="R10" s="182"/>
      <c r="S10" s="182"/>
      <c r="T10" s="182"/>
      <c r="U10" s="182"/>
      <c r="V10" s="183"/>
    </row>
    <row r="11" spans="1:22" ht="15" customHeight="1">
      <c r="A11" s="229"/>
      <c r="B11" s="230"/>
      <c r="C11" s="230"/>
      <c r="D11" s="230"/>
      <c r="E11" s="230"/>
      <c r="F11" s="230"/>
      <c r="G11" s="230"/>
      <c r="H11" s="230"/>
      <c r="I11" s="230"/>
      <c r="J11" s="230"/>
      <c r="K11" s="230"/>
      <c r="L11" s="230"/>
      <c r="M11" s="230"/>
      <c r="N11" s="230"/>
      <c r="O11" s="231"/>
      <c r="Q11" s="71"/>
      <c r="R11" s="182"/>
      <c r="S11" s="182"/>
      <c r="T11" s="182"/>
      <c r="U11" s="182"/>
      <c r="V11" s="183"/>
    </row>
    <row r="12" spans="1:22" ht="19.95" customHeight="1">
      <c r="A12" s="229"/>
      <c r="B12" s="230"/>
      <c r="C12" s="230"/>
      <c r="D12" s="230"/>
      <c r="E12" s="230"/>
      <c r="F12" s="230"/>
      <c r="G12" s="230"/>
      <c r="H12" s="230"/>
      <c r="I12" s="230"/>
      <c r="J12" s="230"/>
      <c r="K12" s="230"/>
      <c r="L12" s="230"/>
      <c r="M12" s="230"/>
      <c r="N12" s="230"/>
      <c r="O12" s="231"/>
      <c r="Q12" s="71"/>
      <c r="R12" s="182"/>
      <c r="S12" s="182"/>
      <c r="T12" s="182"/>
      <c r="U12" s="182"/>
      <c r="V12" s="183"/>
    </row>
    <row r="13" spans="1:22" ht="18" customHeight="1">
      <c r="A13" s="229"/>
      <c r="B13" s="230"/>
      <c r="C13" s="230"/>
      <c r="D13" s="230"/>
      <c r="E13" s="230"/>
      <c r="F13" s="230"/>
      <c r="G13" s="230"/>
      <c r="H13" s="230"/>
      <c r="I13" s="230"/>
      <c r="J13" s="230"/>
      <c r="K13" s="230"/>
      <c r="L13" s="230"/>
      <c r="M13" s="230"/>
      <c r="N13" s="230"/>
      <c r="O13" s="231"/>
      <c r="Q13" s="71"/>
      <c r="R13" s="182"/>
      <c r="S13" s="182"/>
      <c r="T13" s="182"/>
      <c r="U13" s="182"/>
      <c r="V13" s="183"/>
    </row>
    <row r="14" spans="1:22">
      <c r="A14" s="229"/>
      <c r="B14" s="230"/>
      <c r="C14" s="230"/>
      <c r="D14" s="230"/>
      <c r="E14" s="230"/>
      <c r="F14" s="230"/>
      <c r="G14" s="230"/>
      <c r="H14" s="230"/>
      <c r="I14" s="230"/>
      <c r="J14" s="230"/>
      <c r="K14" s="230"/>
      <c r="L14" s="230"/>
      <c r="M14" s="230"/>
      <c r="N14" s="230"/>
      <c r="O14" s="231"/>
      <c r="Q14" s="71"/>
      <c r="R14" s="184"/>
      <c r="S14" s="185"/>
      <c r="T14" s="185"/>
      <c r="U14" s="185"/>
      <c r="V14" s="186"/>
    </row>
    <row r="15" spans="1:22" ht="14.7" customHeight="1" thickBot="1">
      <c r="A15" s="229"/>
      <c r="B15" s="230"/>
      <c r="C15" s="230"/>
      <c r="D15" s="230"/>
      <c r="E15" s="230"/>
      <c r="F15" s="230"/>
      <c r="G15" s="230"/>
      <c r="H15" s="230"/>
      <c r="I15" s="230"/>
      <c r="J15" s="230"/>
      <c r="K15" s="230"/>
      <c r="L15" s="230"/>
      <c r="M15" s="230"/>
      <c r="N15" s="230"/>
      <c r="O15" s="231"/>
      <c r="Q15" s="69"/>
      <c r="R15" s="246"/>
      <c r="S15" s="247"/>
      <c r="T15" s="247"/>
      <c r="U15" s="247"/>
      <c r="V15" s="248"/>
    </row>
    <row r="16" spans="1:22" ht="15.45" customHeight="1" thickTop="1">
      <c r="A16" s="229"/>
      <c r="B16" s="230"/>
      <c r="C16" s="230"/>
      <c r="D16" s="230"/>
      <c r="E16" s="230"/>
      <c r="F16" s="230"/>
      <c r="G16" s="230"/>
      <c r="H16" s="230"/>
      <c r="I16" s="230"/>
      <c r="J16" s="230"/>
      <c r="K16" s="230"/>
      <c r="L16" s="230"/>
      <c r="M16" s="230"/>
      <c r="N16" s="230"/>
      <c r="O16" s="231"/>
    </row>
    <row r="17" spans="1:22" ht="14.7" customHeight="1">
      <c r="A17" s="229"/>
      <c r="B17" s="230"/>
      <c r="C17" s="230"/>
      <c r="D17" s="230"/>
      <c r="E17" s="230"/>
      <c r="F17" s="230"/>
      <c r="G17" s="230"/>
      <c r="H17" s="230"/>
      <c r="I17" s="230"/>
      <c r="J17" s="230"/>
      <c r="K17" s="230"/>
      <c r="L17" s="230"/>
      <c r="M17" s="230"/>
      <c r="N17" s="230"/>
      <c r="O17" s="231"/>
    </row>
    <row r="18" spans="1:22" ht="16.2" customHeight="1" thickBot="1">
      <c r="A18" s="187"/>
      <c r="B18" s="188"/>
      <c r="C18" s="188"/>
      <c r="D18" s="188"/>
      <c r="E18" s="188"/>
      <c r="F18" s="188"/>
      <c r="G18" s="188"/>
      <c r="H18" s="188"/>
      <c r="I18" s="188"/>
      <c r="J18" s="188"/>
      <c r="K18" s="188"/>
      <c r="L18" s="188"/>
      <c r="M18" s="188"/>
      <c r="N18" s="188"/>
      <c r="O18" s="189"/>
    </row>
    <row r="19" spans="1:22" ht="16.2" customHeight="1" thickTop="1" thickBot="1">
      <c r="A19" s="190" t="s">
        <v>3</v>
      </c>
      <c r="B19" s="191"/>
      <c r="C19" s="191"/>
      <c r="D19" s="191"/>
      <c r="E19" s="191"/>
      <c r="F19" s="191"/>
      <c r="G19" s="191"/>
      <c r="H19" s="191"/>
      <c r="I19" s="191"/>
      <c r="J19" s="191"/>
      <c r="K19" s="191"/>
      <c r="L19" s="191"/>
      <c r="M19" s="191"/>
      <c r="N19" s="191"/>
      <c r="O19" s="192"/>
      <c r="Q19" s="240" t="s">
        <v>4</v>
      </c>
      <c r="R19" s="241"/>
      <c r="S19" s="241"/>
      <c r="T19" s="241"/>
      <c r="U19" s="241"/>
      <c r="V19" s="242"/>
    </row>
    <row r="20" spans="1:22" ht="18">
      <c r="A20" s="193"/>
      <c r="B20" s="194"/>
      <c r="C20" s="194"/>
      <c r="D20" s="194"/>
      <c r="E20" s="194"/>
      <c r="F20" s="194"/>
      <c r="G20" s="194"/>
      <c r="H20" s="194"/>
      <c r="I20" s="194"/>
      <c r="J20" s="194"/>
      <c r="K20" s="194"/>
      <c r="L20" s="194"/>
      <c r="M20" s="194"/>
      <c r="N20" s="194"/>
      <c r="O20" s="195"/>
      <c r="Q20" s="48" t="s">
        <v>5</v>
      </c>
      <c r="R20" s="49" t="s">
        <v>6</v>
      </c>
      <c r="S20" s="50"/>
      <c r="T20" s="243">
        <v>45931</v>
      </c>
      <c r="U20" s="244"/>
      <c r="V20" s="245"/>
    </row>
    <row r="21" spans="1:22" ht="14.7" customHeight="1" thickBot="1">
      <c r="A21" s="193"/>
      <c r="B21" s="194"/>
      <c r="C21" s="194"/>
      <c r="D21" s="194"/>
      <c r="E21" s="194"/>
      <c r="F21" s="194"/>
      <c r="G21" s="194"/>
      <c r="H21" s="194"/>
      <c r="I21" s="194"/>
      <c r="J21" s="194"/>
      <c r="K21" s="194"/>
      <c r="L21" s="194"/>
      <c r="M21" s="194"/>
      <c r="N21" s="194"/>
      <c r="O21" s="195"/>
      <c r="Q21" s="51" t="s">
        <v>5</v>
      </c>
      <c r="R21" s="202" t="s">
        <v>7</v>
      </c>
      <c r="S21" s="203"/>
      <c r="T21" s="199">
        <v>45723</v>
      </c>
      <c r="U21" s="200"/>
      <c r="V21" s="201"/>
    </row>
    <row r="22" spans="1:22">
      <c r="A22" s="193"/>
      <c r="B22" s="194"/>
      <c r="C22" s="194"/>
      <c r="D22" s="194"/>
      <c r="E22" s="194"/>
      <c r="F22" s="194"/>
      <c r="G22" s="194"/>
      <c r="H22" s="194"/>
      <c r="I22" s="194"/>
      <c r="J22" s="194"/>
      <c r="K22" s="194"/>
      <c r="L22" s="194"/>
      <c r="M22" s="194"/>
      <c r="N22" s="194"/>
      <c r="O22" s="195"/>
    </row>
    <row r="23" spans="1:22" ht="14.55" customHeight="1">
      <c r="A23" s="193"/>
      <c r="B23" s="194"/>
      <c r="C23" s="194"/>
      <c r="D23" s="194"/>
      <c r="E23" s="194"/>
      <c r="F23" s="194"/>
      <c r="G23" s="194"/>
      <c r="H23" s="194"/>
      <c r="I23" s="194"/>
      <c r="J23" s="194"/>
      <c r="K23" s="194"/>
      <c r="L23" s="194"/>
      <c r="M23" s="194"/>
      <c r="N23" s="194"/>
      <c r="O23" s="195"/>
      <c r="Q23" t="s">
        <v>8</v>
      </c>
      <c r="R23" s="62"/>
      <c r="S23" s="62"/>
      <c r="T23" s="62"/>
      <c r="U23" s="62"/>
      <c r="V23" s="62"/>
    </row>
    <row r="24" spans="1:22" ht="14.55" customHeight="1">
      <c r="A24" s="193"/>
      <c r="B24" s="194"/>
      <c r="C24" s="194"/>
      <c r="D24" s="194"/>
      <c r="E24" s="194"/>
      <c r="F24" s="194"/>
      <c r="G24" s="194"/>
      <c r="H24" s="194"/>
      <c r="I24" s="194"/>
      <c r="J24" s="194"/>
      <c r="K24" s="194"/>
      <c r="L24" s="194"/>
      <c r="M24" s="194"/>
      <c r="N24" s="194"/>
      <c r="O24" s="195"/>
      <c r="Q24" s="204" t="s">
        <v>9</v>
      </c>
      <c r="R24" s="204"/>
      <c r="S24" s="204"/>
      <c r="T24" s="204"/>
      <c r="U24" s="204"/>
      <c r="V24" s="204"/>
    </row>
    <row r="25" spans="1:22" ht="15" customHeight="1" thickBot="1">
      <c r="A25" s="193"/>
      <c r="B25" s="194"/>
      <c r="C25" s="194"/>
      <c r="D25" s="194"/>
      <c r="E25" s="194"/>
      <c r="F25" s="194"/>
      <c r="G25" s="194"/>
      <c r="H25" s="194"/>
      <c r="I25" s="194"/>
      <c r="J25" s="194"/>
      <c r="K25" s="194"/>
      <c r="L25" s="194"/>
      <c r="M25" s="194"/>
      <c r="N25" s="194"/>
      <c r="O25" s="195"/>
    </row>
    <row r="26" spans="1:22" ht="26.4" thickBot="1">
      <c r="A26" s="193"/>
      <c r="B26" s="194"/>
      <c r="C26" s="194"/>
      <c r="D26" s="194"/>
      <c r="E26" s="194"/>
      <c r="F26" s="194"/>
      <c r="G26" s="194"/>
      <c r="H26" s="194"/>
      <c r="I26" s="194"/>
      <c r="J26" s="194"/>
      <c r="K26" s="194"/>
      <c r="L26" s="194"/>
      <c r="M26" s="194"/>
      <c r="N26" s="194"/>
      <c r="O26" s="195"/>
      <c r="Q26" s="205" t="s">
        <v>10</v>
      </c>
      <c r="R26" s="206"/>
      <c r="S26" s="206"/>
      <c r="T26" s="206"/>
      <c r="U26" s="206"/>
      <c r="V26" s="207"/>
    </row>
    <row r="27" spans="1:22">
      <c r="A27" s="193"/>
      <c r="B27" s="194"/>
      <c r="C27" s="194"/>
      <c r="D27" s="194"/>
      <c r="E27" s="194"/>
      <c r="F27" s="194"/>
      <c r="G27" s="194"/>
      <c r="H27" s="194"/>
      <c r="I27" s="194"/>
      <c r="J27" s="194"/>
      <c r="K27" s="194"/>
      <c r="L27" s="194"/>
      <c r="M27" s="194"/>
      <c r="N27" s="194"/>
      <c r="O27" s="195"/>
      <c r="Q27" s="208" t="s">
        <v>11</v>
      </c>
      <c r="R27" s="209"/>
      <c r="S27" s="210"/>
      <c r="T27" s="217">
        <v>45951</v>
      </c>
      <c r="U27" s="218"/>
      <c r="V27" s="219"/>
    </row>
    <row r="28" spans="1:22">
      <c r="A28" s="193"/>
      <c r="B28" s="194"/>
      <c r="C28" s="194"/>
      <c r="D28" s="194"/>
      <c r="E28" s="194"/>
      <c r="F28" s="194"/>
      <c r="G28" s="194"/>
      <c r="H28" s="194"/>
      <c r="I28" s="194"/>
      <c r="J28" s="194"/>
      <c r="K28" s="194"/>
      <c r="L28" s="194"/>
      <c r="M28" s="194"/>
      <c r="N28" s="194"/>
      <c r="O28" s="195"/>
      <c r="Q28" s="211"/>
      <c r="R28" s="212"/>
      <c r="S28" s="213"/>
      <c r="T28" s="220"/>
      <c r="U28" s="221"/>
      <c r="V28" s="222"/>
    </row>
    <row r="29" spans="1:22" ht="15" thickBot="1">
      <c r="A29" s="196"/>
      <c r="B29" s="197"/>
      <c r="C29" s="197"/>
      <c r="D29" s="197"/>
      <c r="E29" s="197"/>
      <c r="F29" s="197"/>
      <c r="G29" s="197"/>
      <c r="H29" s="197"/>
      <c r="I29" s="197"/>
      <c r="J29" s="197"/>
      <c r="K29" s="197"/>
      <c r="L29" s="197"/>
      <c r="M29" s="197"/>
      <c r="N29" s="197"/>
      <c r="O29" s="198"/>
      <c r="Q29" s="214"/>
      <c r="R29" s="215"/>
      <c r="S29" s="216"/>
      <c r="T29" s="223"/>
      <c r="U29" s="224"/>
      <c r="V29" s="225"/>
    </row>
    <row r="30" spans="1:22" ht="15" thickTop="1"/>
    <row r="31" spans="1:22" ht="15.45" customHeight="1">
      <c r="A31" s="61" t="s">
        <v>12</v>
      </c>
      <c r="G31" s="153" t="s">
        <v>13</v>
      </c>
    </row>
    <row r="32" spans="1:22" ht="15.6">
      <c r="A32" s="61" t="s">
        <v>14</v>
      </c>
      <c r="G32" s="153" t="s">
        <v>13</v>
      </c>
    </row>
    <row r="33" spans="1:15" ht="15.6">
      <c r="A33" s="61" t="s">
        <v>15</v>
      </c>
      <c r="G33" s="60" t="s">
        <v>16</v>
      </c>
    </row>
    <row r="36" spans="1:15" ht="15.6">
      <c r="A36" s="181" t="s">
        <v>17</v>
      </c>
      <c r="B36" s="181"/>
      <c r="C36" s="181"/>
      <c r="D36" s="181"/>
      <c r="E36" s="181"/>
      <c r="F36" s="181"/>
      <c r="G36" s="181"/>
      <c r="H36" s="181"/>
      <c r="I36" s="181"/>
      <c r="J36" s="181"/>
      <c r="K36" s="181"/>
      <c r="L36" s="181"/>
      <c r="M36" s="181"/>
      <c r="N36" s="181"/>
      <c r="O36" s="181"/>
    </row>
  </sheetData>
  <sheetProtection algorithmName="SHA-512" hashValue="vlDiEOt0VkKtSSP2lPC8dtVzkMFEZm6EKFYifOvMA55aOwjSC6h2Sa88S220/1x1nFYCEbt2zf2AZB6vxdZTXw==" saltValue="azMkly7BESbE/Eawky1b+Q==" spinCount="100000" sheet="1" objects="1" scenarios="1"/>
  <mergeCells count="26">
    <mergeCell ref="R6:V6"/>
    <mergeCell ref="Q19:V19"/>
    <mergeCell ref="T20:V20"/>
    <mergeCell ref="R7:V7"/>
    <mergeCell ref="R8:V8"/>
    <mergeCell ref="R9:V9"/>
    <mergeCell ref="R15:V15"/>
    <mergeCell ref="R13:V13"/>
    <mergeCell ref="R10:V10"/>
    <mergeCell ref="R11:V11"/>
    <mergeCell ref="A36:O36"/>
    <mergeCell ref="R12:V12"/>
    <mergeCell ref="R14:V14"/>
    <mergeCell ref="A18:O18"/>
    <mergeCell ref="A19:O29"/>
    <mergeCell ref="T21:V21"/>
    <mergeCell ref="R21:S21"/>
    <mergeCell ref="Q24:V24"/>
    <mergeCell ref="Q26:V26"/>
    <mergeCell ref="Q27:S29"/>
    <mergeCell ref="T27:V29"/>
    <mergeCell ref="A2:O17"/>
    <mergeCell ref="Q2:V2"/>
    <mergeCell ref="R3:V3"/>
    <mergeCell ref="R4:V4"/>
    <mergeCell ref="R5:V5"/>
  </mergeCells>
  <hyperlinks>
    <hyperlink ref="G31" r:id="rId1" xr:uid="{DFEB04D7-4E74-4CE7-AB72-C9235060FC2C}"/>
    <hyperlink ref="G33" r:id="rId2" xr:uid="{DAC11941-F3A5-4E9E-99CD-6F113AB1E90F}"/>
    <hyperlink ref="G32" r:id="rId3" xr:uid="{C0D58EEB-E26D-4452-923E-638198301311}"/>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B6"/>
  <sheetViews>
    <sheetView workbookViewId="0">
      <selection activeCell="A2" sqref="A2:XFD2"/>
    </sheetView>
  </sheetViews>
  <sheetFormatPr defaultColWidth="8.77734375" defaultRowHeight="14.4"/>
  <sheetData>
    <row r="2" spans="2:2">
      <c r="B2" s="5">
        <v>1</v>
      </c>
    </row>
    <row r="3" spans="2:2">
      <c r="B3" s="5">
        <v>2</v>
      </c>
    </row>
    <row r="4" spans="2:2">
      <c r="B4" s="5">
        <v>3</v>
      </c>
    </row>
    <row r="5" spans="2:2">
      <c r="B5" s="5">
        <v>4</v>
      </c>
    </row>
    <row r="6" spans="2:2">
      <c r="B6" s="5">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B13" sqref="B13"/>
    </sheetView>
  </sheetViews>
  <sheetFormatPr defaultColWidth="10.6640625" defaultRowHeight="14.4"/>
  <cols>
    <col min="1" max="1" width="26" customWidth="1"/>
    <col min="2" max="2" width="105" customWidth="1"/>
  </cols>
  <sheetData>
    <row r="1" spans="1:2" ht="15.6" thickTop="1" thickBot="1">
      <c r="A1" s="11" t="s">
        <v>200</v>
      </c>
      <c r="B1" s="12" t="s">
        <v>201</v>
      </c>
    </row>
    <row r="2" spans="1:2" ht="15" thickTop="1">
      <c r="A2" s="13" t="s">
        <v>202</v>
      </c>
      <c r="B2" s="14" t="s">
        <v>203</v>
      </c>
    </row>
    <row r="3" spans="1:2">
      <c r="A3" s="2" t="s">
        <v>204</v>
      </c>
      <c r="B3" s="3" t="s">
        <v>205</v>
      </c>
    </row>
    <row r="4" spans="1:2">
      <c r="A4" s="2" t="s">
        <v>206</v>
      </c>
      <c r="B4" s="3" t="s">
        <v>207</v>
      </c>
    </row>
    <row r="5" spans="1:2">
      <c r="A5" s="2" t="s">
        <v>208</v>
      </c>
      <c r="B5" s="3" t="s">
        <v>209</v>
      </c>
    </row>
    <row r="6" spans="1:2" ht="15" thickBot="1">
      <c r="A6" s="4" t="s">
        <v>210</v>
      </c>
      <c r="B6" s="15" t="s">
        <v>211</v>
      </c>
    </row>
    <row r="7" spans="1:2" ht="15" thickTop="1"/>
    <row r="9" spans="1:2">
      <c r="A9" s="151"/>
      <c r="B9" s="152"/>
    </row>
  </sheetData>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H12"/>
  <sheetViews>
    <sheetView showGridLines="0" workbookViewId="0">
      <selection activeCell="C44" sqref="C44"/>
    </sheetView>
  </sheetViews>
  <sheetFormatPr defaultColWidth="10.6640625" defaultRowHeight="14.4"/>
  <cols>
    <col min="1" max="1" width="23.44140625" bestFit="1" customWidth="1"/>
    <col min="2" max="2" width="24" customWidth="1"/>
    <col min="3" max="4" width="55.6640625" style="1" customWidth="1"/>
    <col min="5" max="5" width="2.6640625" customWidth="1"/>
    <col min="6" max="6" width="47.109375" customWidth="1"/>
    <col min="7" max="7" width="15.33203125" customWidth="1"/>
  </cols>
  <sheetData>
    <row r="1" spans="1:8" ht="32.4" thickTop="1" thickBot="1">
      <c r="A1" s="16" t="s">
        <v>18</v>
      </c>
      <c r="B1" s="17" t="s">
        <v>19</v>
      </c>
      <c r="C1" s="18" t="s">
        <v>20</v>
      </c>
      <c r="D1" s="19" t="s">
        <v>21</v>
      </c>
      <c r="F1" s="249" t="s">
        <v>22</v>
      </c>
      <c r="G1" s="250"/>
    </row>
    <row r="2" spans="1:8" ht="32.4" thickTop="1" thickBot="1">
      <c r="A2" s="72" t="s">
        <v>23</v>
      </c>
      <c r="B2" s="8">
        <v>1</v>
      </c>
      <c r="C2" s="20" t="s">
        <v>24</v>
      </c>
      <c r="D2" s="23" t="s">
        <v>25</v>
      </c>
      <c r="F2" s="150" t="s">
        <v>26</v>
      </c>
      <c r="G2" s="148" t="s">
        <v>27</v>
      </c>
      <c r="H2" s="147"/>
    </row>
    <row r="3" spans="1:8" ht="32.4" thickTop="1" thickBot="1">
      <c r="A3" s="73" t="s">
        <v>28</v>
      </c>
      <c r="B3" s="9">
        <v>2</v>
      </c>
      <c r="C3" s="21" t="s">
        <v>29</v>
      </c>
      <c r="D3" s="24" t="s">
        <v>30</v>
      </c>
      <c r="F3" s="57" t="s">
        <v>31</v>
      </c>
      <c r="G3" s="149" t="s">
        <v>32</v>
      </c>
      <c r="H3" s="147"/>
    </row>
    <row r="4" spans="1:8" ht="47.4" thickBot="1">
      <c r="A4" s="72" t="s">
        <v>33</v>
      </c>
      <c r="B4" s="8">
        <v>3</v>
      </c>
      <c r="C4" s="20" t="s">
        <v>34</v>
      </c>
      <c r="D4" s="23" t="s">
        <v>35</v>
      </c>
      <c r="F4" s="58" t="s">
        <v>36</v>
      </c>
      <c r="G4" s="59" t="s">
        <v>27</v>
      </c>
      <c r="H4" s="147"/>
    </row>
    <row r="5" spans="1:8" ht="78.599999999999994" thickTop="1">
      <c r="A5" s="73" t="s">
        <v>37</v>
      </c>
      <c r="B5" s="9">
        <v>4</v>
      </c>
      <c r="C5" s="21" t="s">
        <v>38</v>
      </c>
      <c r="D5" s="24" t="s">
        <v>39</v>
      </c>
    </row>
    <row r="6" spans="1:8" ht="94.2" thickBot="1">
      <c r="A6" s="74" t="s">
        <v>40</v>
      </c>
      <c r="B6" s="10">
        <v>5</v>
      </c>
      <c r="C6" s="22" t="s">
        <v>41</v>
      </c>
      <c r="D6" s="25" t="s">
        <v>42</v>
      </c>
    </row>
    <row r="8" spans="1:8">
      <c r="A8" s="251" t="s">
        <v>43</v>
      </c>
      <c r="B8" s="252"/>
      <c r="C8" s="252"/>
      <c r="D8" s="253"/>
    </row>
    <row r="9" spans="1:8">
      <c r="A9" s="53" t="s">
        <v>44</v>
      </c>
      <c r="B9" s="41" t="s">
        <v>45</v>
      </c>
      <c r="C9" s="42"/>
      <c r="D9" s="43"/>
    </row>
    <row r="10" spans="1:8">
      <c r="A10" s="54" t="s">
        <v>46</v>
      </c>
      <c r="B10" s="44" t="s">
        <v>47</v>
      </c>
      <c r="C10" s="45"/>
      <c r="D10" s="46"/>
    </row>
    <row r="12" spans="1:8">
      <c r="A12" s="64" t="s">
        <v>48</v>
      </c>
    </row>
  </sheetData>
  <sheetProtection algorithmName="SHA-512" hashValue="V6s9bLvLpPvAI31lDme5YejPZ3wIbeY9fMNwT8Fliw0tzeB0z6PZ/0OLyHJG+tmQJs4F/Z76An93oY5rzUo17A==" saltValue="o44gOWl1iiOYMtsuPRuWNQ==" spinCount="100000" sheet="1" objects="1" scenarios="1"/>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Q7"/>
  <sheetViews>
    <sheetView showGridLines="0" zoomScaleNormal="100" workbookViewId="0">
      <pane xSplit="5" ySplit="2" topLeftCell="F3" activePane="bottomRight" state="frozenSplit"/>
      <selection pane="topRight" activeCell="M5" sqref="M5"/>
      <selection pane="bottomLeft" activeCell="M5" sqref="M5"/>
      <selection pane="bottomRight" activeCell="K3" sqref="K3"/>
    </sheetView>
  </sheetViews>
  <sheetFormatPr defaultColWidth="8.77734375" defaultRowHeight="14.4"/>
  <cols>
    <col min="1" max="1" width="30.33203125" customWidth="1"/>
    <col min="2" max="2" width="22.77734375" customWidth="1"/>
    <col min="3" max="3" width="17.44140625" customWidth="1"/>
    <col min="4" max="4" width="33.33203125" customWidth="1"/>
    <col min="5" max="5" width="60" customWidth="1"/>
    <col min="6" max="6" width="13.33203125" customWidth="1"/>
    <col min="7" max="7" width="13.44140625" customWidth="1"/>
    <col min="8" max="11" width="15.6640625" style="6" customWidth="1"/>
    <col min="12" max="13" width="60.6640625" customWidth="1"/>
    <col min="14" max="17" width="8.77734375" style="66"/>
  </cols>
  <sheetData>
    <row r="1" spans="1:13" ht="15.45" customHeight="1">
      <c r="A1" s="257" t="s">
        <v>218</v>
      </c>
      <c r="B1" s="258"/>
      <c r="C1" s="68">
        <f>Introduction!Q5</f>
        <v>45951</v>
      </c>
      <c r="D1" s="67" t="s">
        <v>49</v>
      </c>
      <c r="E1" s="68">
        <f>Introduction!T27</f>
        <v>45951</v>
      </c>
      <c r="F1" s="254" t="s">
        <v>213</v>
      </c>
      <c r="G1" s="255"/>
      <c r="H1" s="255"/>
      <c r="I1" s="255"/>
      <c r="J1" s="255"/>
      <c r="K1" s="255"/>
      <c r="L1" s="255"/>
      <c r="M1" s="256"/>
    </row>
    <row r="2" spans="1:13" ht="48.45" customHeight="1">
      <c r="A2" s="26" t="s">
        <v>50</v>
      </c>
      <c r="B2" s="92" t="s">
        <v>51</v>
      </c>
      <c r="C2" s="92" t="s">
        <v>52</v>
      </c>
      <c r="D2" s="92" t="s">
        <v>53</v>
      </c>
      <c r="E2" s="91" t="s">
        <v>54</v>
      </c>
      <c r="F2" s="165" t="s">
        <v>55</v>
      </c>
      <c r="G2" s="165" t="s">
        <v>56</v>
      </c>
      <c r="H2" s="165" t="s">
        <v>57</v>
      </c>
      <c r="I2" s="165" t="s">
        <v>58</v>
      </c>
      <c r="J2" s="165" t="s">
        <v>59</v>
      </c>
      <c r="K2" s="165" t="s">
        <v>60</v>
      </c>
      <c r="L2" s="166" t="s">
        <v>61</v>
      </c>
      <c r="M2" s="166" t="s">
        <v>62</v>
      </c>
    </row>
    <row r="3" spans="1:13" ht="111" customHeight="1">
      <c r="A3" s="126" t="s">
        <v>63</v>
      </c>
      <c r="B3" s="94"/>
      <c r="C3" s="115"/>
      <c r="D3" s="160" t="s">
        <v>64</v>
      </c>
      <c r="E3" s="86" t="s">
        <v>65</v>
      </c>
      <c r="F3" s="28">
        <v>1</v>
      </c>
      <c r="G3" s="28">
        <v>1</v>
      </c>
      <c r="H3" s="113">
        <f>F3</f>
        <v>1</v>
      </c>
      <c r="I3" s="113">
        <f>G3</f>
        <v>1</v>
      </c>
      <c r="J3" s="130">
        <f t="shared" ref="J3:K6" si="0">H3</f>
        <v>1</v>
      </c>
      <c r="K3" s="125">
        <f t="shared" si="0"/>
        <v>1</v>
      </c>
      <c r="L3" s="52"/>
      <c r="M3" s="52"/>
    </row>
    <row r="4" spans="1:13" ht="111" customHeight="1">
      <c r="A4" s="127" t="s">
        <v>66</v>
      </c>
      <c r="B4" s="128"/>
      <c r="C4" s="129"/>
      <c r="D4" s="110" t="s">
        <v>67</v>
      </c>
      <c r="E4" s="154" t="s">
        <v>68</v>
      </c>
      <c r="F4" s="90">
        <v>1</v>
      </c>
      <c r="G4" s="28">
        <v>1</v>
      </c>
      <c r="H4" s="113">
        <f t="shared" ref="H4:H6" si="1">F4</f>
        <v>1</v>
      </c>
      <c r="I4" s="113">
        <f t="shared" ref="I4:I6" si="2">G4</f>
        <v>1</v>
      </c>
      <c r="J4" s="125">
        <f t="shared" si="0"/>
        <v>1</v>
      </c>
      <c r="K4" s="125">
        <f t="shared" si="0"/>
        <v>1</v>
      </c>
      <c r="L4" s="52"/>
      <c r="M4" s="52"/>
    </row>
    <row r="5" spans="1:13" ht="111" customHeight="1">
      <c r="A5" s="111" t="s">
        <v>69</v>
      </c>
      <c r="B5" s="95"/>
      <c r="C5" s="124"/>
      <c r="D5" s="108" t="s">
        <v>70</v>
      </c>
      <c r="E5" s="86" t="s">
        <v>71</v>
      </c>
      <c r="F5" s="28">
        <v>1</v>
      </c>
      <c r="G5" s="28">
        <v>1</v>
      </c>
      <c r="H5" s="113">
        <f t="shared" si="1"/>
        <v>1</v>
      </c>
      <c r="I5" s="113">
        <f t="shared" si="2"/>
        <v>1</v>
      </c>
      <c r="J5" s="106">
        <f t="shared" si="0"/>
        <v>1</v>
      </c>
      <c r="K5" s="106">
        <f t="shared" si="0"/>
        <v>1</v>
      </c>
      <c r="L5" s="52"/>
      <c r="M5" s="52"/>
    </row>
    <row r="6" spans="1:13" ht="111" customHeight="1">
      <c r="A6" s="123" t="s">
        <v>72</v>
      </c>
      <c r="B6" s="97"/>
      <c r="C6" s="115"/>
      <c r="D6" s="112" t="s">
        <v>73</v>
      </c>
      <c r="E6" s="155" t="s">
        <v>74</v>
      </c>
      <c r="F6" s="28">
        <v>1</v>
      </c>
      <c r="G6" s="28">
        <v>1</v>
      </c>
      <c r="H6" s="113">
        <f t="shared" si="1"/>
        <v>1</v>
      </c>
      <c r="I6" s="113">
        <f t="shared" si="2"/>
        <v>1</v>
      </c>
      <c r="J6" s="125">
        <f t="shared" si="0"/>
        <v>1</v>
      </c>
      <c r="K6" s="125">
        <f t="shared" si="0"/>
        <v>1</v>
      </c>
      <c r="L6" s="52"/>
      <c r="M6" s="52"/>
    </row>
    <row r="7" spans="1:13">
      <c r="E7" s="102"/>
    </row>
  </sheetData>
  <sheetProtection algorithmName="SHA-512" hashValue="hpPvA9hQXCbyJOtwWXz2VdZ7gwN8gXBJWPN7kBoXOui8GD3F3FyeN/9x6WHuk2NiBSiG/xkVNwqw5aViu60qKw==" saltValue="b6lxyn83r9TN4UZyL8d+FQ==" spinCount="100000" sheet="1" formatColumns="0" formatRows="0" insertColumns="0" insertRows="0" insertHyperlinks="0" sort="0" autoFilter="0" pivotTables="0"/>
  <autoFilter ref="A2:M6" xr:uid="{FA7079F6-CB49-47A8-A25A-3B781F9DA934}"/>
  <mergeCells count="2">
    <mergeCell ref="F1:M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83FA344-B4BE-41BD-90E2-D1EC6FBAF146}">
          <x14:formula1>
            <xm:f>Sheet1!$B$2:$B$6</xm:f>
          </x14:formula1>
          <xm:sqref>F3:G6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Q10"/>
  <sheetViews>
    <sheetView showGridLines="0" zoomScaleNormal="100" workbookViewId="0">
      <pane xSplit="5" ySplit="2" topLeftCell="F3" activePane="bottomRight" state="frozenSplit"/>
      <selection pane="topRight" activeCell="M5" sqref="M5"/>
      <selection pane="bottomLeft" activeCell="M5" sqref="M5"/>
      <selection pane="bottomRight" activeCell="K21" sqref="K21"/>
    </sheetView>
  </sheetViews>
  <sheetFormatPr defaultColWidth="8.77734375" defaultRowHeight="14.4"/>
  <cols>
    <col min="1" max="1" width="38.77734375" customWidth="1"/>
    <col min="2" max="2" width="22.77734375" customWidth="1"/>
    <col min="3" max="3" width="17.33203125" customWidth="1"/>
    <col min="4" max="4" width="33.33203125" customWidth="1"/>
    <col min="5" max="5" width="60" customWidth="1"/>
    <col min="6" max="6" width="13.33203125" customWidth="1"/>
    <col min="7" max="7" width="13.44140625" customWidth="1"/>
    <col min="8" max="11" width="15.6640625" style="6" customWidth="1"/>
    <col min="12" max="13" width="60.6640625" customWidth="1"/>
    <col min="14" max="17" width="8.77734375" style="66"/>
  </cols>
  <sheetData>
    <row r="1" spans="1:13" ht="15.45" customHeight="1">
      <c r="A1" s="257" t="s">
        <v>218</v>
      </c>
      <c r="B1" s="258"/>
      <c r="C1" s="68">
        <f>Introduction!Q5</f>
        <v>45951</v>
      </c>
      <c r="D1" s="67" t="s">
        <v>49</v>
      </c>
      <c r="E1" s="68">
        <f>Introduction!T27</f>
        <v>45951</v>
      </c>
      <c r="F1" s="254" t="s">
        <v>213</v>
      </c>
      <c r="G1" s="255"/>
      <c r="H1" s="255"/>
      <c r="I1" s="255"/>
      <c r="J1" s="255"/>
      <c r="K1" s="255"/>
      <c r="L1" s="255"/>
      <c r="M1" s="256"/>
    </row>
    <row r="2" spans="1:13" ht="45.45" customHeight="1">
      <c r="A2" s="26" t="s">
        <v>50</v>
      </c>
      <c r="B2" s="26" t="s">
        <v>51</v>
      </c>
      <c r="C2" s="26" t="s">
        <v>52</v>
      </c>
      <c r="D2" s="26" t="s">
        <v>53</v>
      </c>
      <c r="E2" s="27" t="s">
        <v>54</v>
      </c>
      <c r="F2" s="165" t="s">
        <v>55</v>
      </c>
      <c r="G2" s="165" t="s">
        <v>56</v>
      </c>
      <c r="H2" s="165" t="s">
        <v>57</v>
      </c>
      <c r="I2" s="165" t="s">
        <v>58</v>
      </c>
      <c r="J2" s="165" t="s">
        <v>59</v>
      </c>
      <c r="K2" s="165" t="s">
        <v>60</v>
      </c>
      <c r="L2" s="166" t="s">
        <v>61</v>
      </c>
      <c r="M2" s="166" t="s">
        <v>62</v>
      </c>
    </row>
    <row r="3" spans="1:13" ht="117.45" customHeight="1">
      <c r="A3" s="261" t="s">
        <v>75</v>
      </c>
      <c r="B3" s="76"/>
      <c r="C3" s="76"/>
      <c r="D3" s="112" t="s">
        <v>76</v>
      </c>
      <c r="E3" s="156" t="s">
        <v>77</v>
      </c>
      <c r="F3" s="28">
        <v>1</v>
      </c>
      <c r="G3" s="28">
        <v>1</v>
      </c>
      <c r="H3" s="113">
        <f>F3</f>
        <v>1</v>
      </c>
      <c r="I3" s="113">
        <f>G3</f>
        <v>1</v>
      </c>
      <c r="J3" s="259">
        <f>AVERAGE(H3,H4,H5,H6,H7)</f>
        <v>1</v>
      </c>
      <c r="K3" s="259">
        <f>AVERAGE(I3,I4,I5,I6,I7)</f>
        <v>1</v>
      </c>
      <c r="L3" s="52"/>
      <c r="M3" s="52"/>
    </row>
    <row r="4" spans="1:13" ht="70.2" customHeight="1">
      <c r="A4" s="262"/>
      <c r="B4" s="77"/>
      <c r="C4" s="77"/>
      <c r="D4" s="108" t="s">
        <v>78</v>
      </c>
      <c r="E4" s="98" t="s">
        <v>79</v>
      </c>
      <c r="F4" s="28">
        <v>1</v>
      </c>
      <c r="G4" s="28">
        <v>1</v>
      </c>
      <c r="H4" s="113">
        <f>F4</f>
        <v>1</v>
      </c>
      <c r="I4" s="113">
        <f t="shared" ref="I4:I10" si="0">G4</f>
        <v>1</v>
      </c>
      <c r="J4" s="260"/>
      <c r="K4" s="260"/>
      <c r="L4" s="52"/>
      <c r="M4" s="52"/>
    </row>
    <row r="5" spans="1:13" ht="124.95" customHeight="1">
      <c r="A5" s="262"/>
      <c r="B5" s="77"/>
      <c r="C5" s="77"/>
      <c r="D5" s="112" t="s">
        <v>80</v>
      </c>
      <c r="E5" s="159" t="s">
        <v>81</v>
      </c>
      <c r="F5" s="28">
        <v>1</v>
      </c>
      <c r="G5" s="28">
        <v>1</v>
      </c>
      <c r="H5" s="113">
        <f t="shared" ref="H5:H10" si="1">F5</f>
        <v>1</v>
      </c>
      <c r="I5" s="113">
        <f t="shared" si="0"/>
        <v>1</v>
      </c>
      <c r="J5" s="260"/>
      <c r="K5" s="260"/>
      <c r="L5" s="52"/>
      <c r="M5" s="52"/>
    </row>
    <row r="6" spans="1:13" s="66" customFormat="1" ht="57" customHeight="1">
      <c r="A6" s="262"/>
      <c r="B6" s="77"/>
      <c r="C6" s="77"/>
      <c r="D6" s="108" t="s">
        <v>82</v>
      </c>
      <c r="E6" s="101" t="s">
        <v>83</v>
      </c>
      <c r="F6" s="28">
        <v>1</v>
      </c>
      <c r="G6" s="28">
        <v>1</v>
      </c>
      <c r="H6" s="113">
        <f t="shared" si="1"/>
        <v>1</v>
      </c>
      <c r="I6" s="113">
        <f t="shared" si="0"/>
        <v>1</v>
      </c>
      <c r="J6" s="260"/>
      <c r="K6" s="260"/>
      <c r="L6" s="52"/>
      <c r="M6" s="52"/>
    </row>
    <row r="7" spans="1:13" s="66" customFormat="1" ht="46.2" customHeight="1">
      <c r="A7" s="262"/>
      <c r="B7" s="77"/>
      <c r="C7" s="80" t="s">
        <v>52</v>
      </c>
      <c r="D7" s="108" t="s">
        <v>84</v>
      </c>
      <c r="E7" s="31" t="s">
        <v>85</v>
      </c>
      <c r="F7" s="28">
        <v>1</v>
      </c>
      <c r="G7" s="28">
        <v>1</v>
      </c>
      <c r="H7" s="113">
        <f t="shared" si="1"/>
        <v>1</v>
      </c>
      <c r="I7" s="113">
        <f t="shared" si="0"/>
        <v>1</v>
      </c>
      <c r="J7" s="260"/>
      <c r="K7" s="260"/>
      <c r="L7" s="52"/>
      <c r="M7" s="52"/>
    </row>
    <row r="8" spans="1:13" s="66" customFormat="1" ht="75.45" customHeight="1">
      <c r="A8" s="261" t="s">
        <v>86</v>
      </c>
      <c r="B8" s="76"/>
      <c r="C8" s="76"/>
      <c r="D8" s="108" t="s">
        <v>87</v>
      </c>
      <c r="E8" s="157" t="s">
        <v>88</v>
      </c>
      <c r="F8" s="28">
        <v>1</v>
      </c>
      <c r="G8" s="28">
        <v>1</v>
      </c>
      <c r="H8" s="113">
        <f t="shared" si="1"/>
        <v>1</v>
      </c>
      <c r="I8" s="113">
        <f t="shared" si="0"/>
        <v>1</v>
      </c>
      <c r="J8" s="259">
        <f>AVERAGE(H8,H9)</f>
        <v>1</v>
      </c>
      <c r="K8" s="259">
        <f>AVERAGE(I8,I9)</f>
        <v>1</v>
      </c>
      <c r="L8" s="52"/>
      <c r="M8" s="52"/>
    </row>
    <row r="9" spans="1:13" s="66" customFormat="1" ht="76.2" customHeight="1">
      <c r="A9" s="263"/>
      <c r="B9" s="162"/>
      <c r="C9" s="162"/>
      <c r="D9" s="108" t="s">
        <v>89</v>
      </c>
      <c r="E9" s="86" t="s">
        <v>90</v>
      </c>
      <c r="F9" s="28">
        <v>1</v>
      </c>
      <c r="G9" s="28">
        <v>1</v>
      </c>
      <c r="H9" s="113">
        <f t="shared" si="1"/>
        <v>1</v>
      </c>
      <c r="I9" s="113">
        <f t="shared" si="0"/>
        <v>1</v>
      </c>
      <c r="J9" s="264"/>
      <c r="K9" s="264"/>
      <c r="L9" s="52"/>
      <c r="M9" s="52"/>
    </row>
    <row r="10" spans="1:13" s="66" customFormat="1" ht="82.95" customHeight="1">
      <c r="A10" s="114" t="s">
        <v>91</v>
      </c>
      <c r="B10" s="115"/>
      <c r="C10" s="115"/>
      <c r="D10" s="112" t="s">
        <v>92</v>
      </c>
      <c r="E10" s="78" t="s">
        <v>93</v>
      </c>
      <c r="F10" s="28">
        <v>1</v>
      </c>
      <c r="G10" s="28">
        <v>1</v>
      </c>
      <c r="H10" s="113">
        <f t="shared" si="1"/>
        <v>1</v>
      </c>
      <c r="I10" s="113">
        <f t="shared" si="0"/>
        <v>1</v>
      </c>
      <c r="J10" s="107">
        <f>H10</f>
        <v>1</v>
      </c>
      <c r="K10" s="107">
        <f>I10</f>
        <v>1</v>
      </c>
      <c r="L10" s="52"/>
      <c r="M10" s="52"/>
    </row>
  </sheetData>
  <sheetProtection algorithmName="SHA-512" hashValue="qslXj/5iWh2RjZo7vOLHDLh6s4nurCc5ZQ2KETljLrrc7mOQGBKQCsH8MjVArnTyeZCfbSeTWYWc8ElTVi7S3Q==" saltValue="jDcTwPJmOV+PtFRjJ66nCQ==" spinCount="100000" sheet="1" formatColumns="0" formatRows="0" insertColumns="0" insertRows="0" insertHyperlinks="0" sort="0" autoFilter="0" pivotTables="0"/>
  <autoFilter ref="A2:M10" xr:uid="{FA7079F6-CB49-47A8-A25A-3B781F9DA934}"/>
  <mergeCells count="8">
    <mergeCell ref="F1:M1"/>
    <mergeCell ref="K3:K7"/>
    <mergeCell ref="A3:A7"/>
    <mergeCell ref="A8:A9"/>
    <mergeCell ref="J3:J7"/>
    <mergeCell ref="J8:J9"/>
    <mergeCell ref="K8:K9"/>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A37C2D5-C3D6-42FF-B293-D893A95CF0EB}">
          <x14:formula1>
            <xm:f>Sheet1!$B$2:$B$6</xm:f>
          </x14:formula1>
          <xm:sqref>F3:G10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Q17"/>
  <sheetViews>
    <sheetView showGridLines="0" topLeftCell="A3" zoomScaleNormal="100" zoomScaleSheetLayoutView="50" workbookViewId="0">
      <selection activeCell="J3" sqref="J3:J10"/>
    </sheetView>
  </sheetViews>
  <sheetFormatPr defaultColWidth="8.77734375" defaultRowHeight="14.4"/>
  <cols>
    <col min="1" max="1" width="38.77734375" customWidth="1"/>
    <col min="2" max="2" width="22.77734375" customWidth="1"/>
    <col min="3" max="3" width="17.33203125" customWidth="1"/>
    <col min="4" max="4" width="33.33203125" customWidth="1"/>
    <col min="5" max="5" width="60" customWidth="1"/>
    <col min="6" max="6" width="13.33203125" customWidth="1"/>
    <col min="7" max="7" width="13.44140625" customWidth="1"/>
    <col min="8" max="11" width="15.6640625" style="6" customWidth="1"/>
    <col min="12" max="13" width="60.6640625" customWidth="1"/>
    <col min="14" max="17" width="8.77734375" style="66"/>
  </cols>
  <sheetData>
    <row r="1" spans="1:13" ht="16.2" customHeight="1" thickBot="1">
      <c r="A1" s="257" t="s">
        <v>218</v>
      </c>
      <c r="B1" s="258"/>
      <c r="C1" s="68">
        <f>Introduction!Q5</f>
        <v>45951</v>
      </c>
      <c r="D1" s="67" t="s">
        <v>49</v>
      </c>
      <c r="E1" s="68">
        <f>Introduction!T27</f>
        <v>45951</v>
      </c>
      <c r="F1" s="254" t="s">
        <v>213</v>
      </c>
      <c r="G1" s="255"/>
      <c r="H1" s="255"/>
      <c r="I1" s="255"/>
      <c r="J1" s="255"/>
      <c r="K1" s="255"/>
      <c r="L1" s="255"/>
      <c r="M1" s="256"/>
    </row>
    <row r="2" spans="1:13" ht="45.45" customHeight="1">
      <c r="A2" s="26" t="s">
        <v>50</v>
      </c>
      <c r="B2" s="26" t="s">
        <v>51</v>
      </c>
      <c r="C2" s="26" t="s">
        <v>52</v>
      </c>
      <c r="D2" s="26" t="s">
        <v>53</v>
      </c>
      <c r="E2" s="27" t="s">
        <v>54</v>
      </c>
      <c r="F2" s="165" t="s">
        <v>55</v>
      </c>
      <c r="G2" s="165" t="s">
        <v>56</v>
      </c>
      <c r="H2" s="165" t="s">
        <v>57</v>
      </c>
      <c r="I2" s="165" t="s">
        <v>58</v>
      </c>
      <c r="J2" s="165" t="s">
        <v>59</v>
      </c>
      <c r="K2" s="165" t="s">
        <v>60</v>
      </c>
      <c r="L2" s="166" t="s">
        <v>61</v>
      </c>
      <c r="M2" s="166" t="s">
        <v>62</v>
      </c>
    </row>
    <row r="3" spans="1:13" ht="82.95" customHeight="1">
      <c r="A3" s="273" t="s">
        <v>94</v>
      </c>
      <c r="B3" s="76"/>
      <c r="C3" s="82" t="s">
        <v>52</v>
      </c>
      <c r="D3" s="108" t="s">
        <v>95</v>
      </c>
      <c r="E3" s="31" t="s">
        <v>96</v>
      </c>
      <c r="F3" s="28">
        <v>1</v>
      </c>
      <c r="G3" s="28">
        <v>1</v>
      </c>
      <c r="H3" s="104">
        <f>F3</f>
        <v>1</v>
      </c>
      <c r="I3" s="104">
        <f>G3</f>
        <v>1</v>
      </c>
      <c r="J3" s="259">
        <f>AVERAGE(H3,H4,H6,H10)</f>
        <v>1</v>
      </c>
      <c r="K3" s="259">
        <f>AVERAGE(I3,I4,I6,I10)</f>
        <v>1</v>
      </c>
      <c r="L3" s="52"/>
      <c r="M3" s="52"/>
    </row>
    <row r="4" spans="1:13" ht="70.2" customHeight="1">
      <c r="A4" s="274"/>
      <c r="B4" s="77"/>
      <c r="C4" s="77"/>
      <c r="D4" s="276" t="s">
        <v>97</v>
      </c>
      <c r="E4" s="79" t="s">
        <v>98</v>
      </c>
      <c r="F4" s="28">
        <v>1</v>
      </c>
      <c r="G4" s="28">
        <v>1</v>
      </c>
      <c r="H4" s="265">
        <f>AVERAGE(F4,F5)</f>
        <v>1</v>
      </c>
      <c r="I4" s="265">
        <f>AVERAGE(G4,G5)</f>
        <v>1</v>
      </c>
      <c r="J4" s="260"/>
      <c r="K4" s="260"/>
      <c r="L4" s="52"/>
      <c r="M4" s="52"/>
    </row>
    <row r="5" spans="1:13" ht="93.45" customHeight="1">
      <c r="A5" s="274"/>
      <c r="B5" s="77"/>
      <c r="C5" s="80" t="s">
        <v>52</v>
      </c>
      <c r="D5" s="277"/>
      <c r="E5" s="99" t="s">
        <v>99</v>
      </c>
      <c r="F5" s="28">
        <v>1</v>
      </c>
      <c r="G5" s="28">
        <v>1</v>
      </c>
      <c r="H5" s="266"/>
      <c r="I5" s="266"/>
      <c r="J5" s="260"/>
      <c r="K5" s="260"/>
      <c r="L5" s="52"/>
      <c r="M5" s="52"/>
    </row>
    <row r="6" spans="1:13" s="66" customFormat="1" ht="102" customHeight="1">
      <c r="A6" s="274"/>
      <c r="B6" s="77"/>
      <c r="C6" s="80" t="s">
        <v>52</v>
      </c>
      <c r="D6" s="278" t="s">
        <v>100</v>
      </c>
      <c r="E6" s="87" t="s">
        <v>101</v>
      </c>
      <c r="F6" s="28">
        <v>1</v>
      </c>
      <c r="G6" s="28">
        <v>1</v>
      </c>
      <c r="H6" s="265">
        <f>AVERAGE(F6,F7,F8,F9)</f>
        <v>1</v>
      </c>
      <c r="I6" s="265">
        <f>AVERAGE(G6,G7,G8,G9)</f>
        <v>1</v>
      </c>
      <c r="J6" s="260"/>
      <c r="K6" s="260"/>
      <c r="L6" s="52"/>
      <c r="M6" s="52"/>
    </row>
    <row r="7" spans="1:13" s="66" customFormat="1" ht="102" customHeight="1">
      <c r="A7" s="274"/>
      <c r="B7" s="77"/>
      <c r="C7" s="80" t="s">
        <v>52</v>
      </c>
      <c r="D7" s="279"/>
      <c r="E7" s="143" t="s">
        <v>102</v>
      </c>
      <c r="F7" s="28">
        <v>1</v>
      </c>
      <c r="G7" s="28">
        <v>1</v>
      </c>
      <c r="H7" s="266"/>
      <c r="I7" s="266"/>
      <c r="J7" s="260"/>
      <c r="K7" s="260"/>
      <c r="L7" s="52"/>
      <c r="M7" s="52"/>
    </row>
    <row r="8" spans="1:13" s="66" customFormat="1" ht="102" customHeight="1">
      <c r="A8" s="274"/>
      <c r="B8" s="77"/>
      <c r="C8" s="80" t="s">
        <v>52</v>
      </c>
      <c r="D8" s="279"/>
      <c r="E8" s="158" t="s">
        <v>103</v>
      </c>
      <c r="F8" s="28">
        <v>1</v>
      </c>
      <c r="G8" s="28">
        <v>1</v>
      </c>
      <c r="H8" s="266"/>
      <c r="I8" s="266"/>
      <c r="J8" s="260"/>
      <c r="K8" s="260"/>
      <c r="L8" s="52"/>
      <c r="M8" s="52"/>
    </row>
    <row r="9" spans="1:13" s="66" customFormat="1" ht="102" customHeight="1">
      <c r="A9" s="274"/>
      <c r="B9" s="77"/>
      <c r="C9" s="80" t="s">
        <v>52</v>
      </c>
      <c r="D9" s="279"/>
      <c r="E9" s="99" t="s">
        <v>104</v>
      </c>
      <c r="F9" s="28">
        <v>1</v>
      </c>
      <c r="G9" s="28">
        <v>1</v>
      </c>
      <c r="H9" s="266"/>
      <c r="I9" s="266"/>
      <c r="J9" s="260"/>
      <c r="K9" s="260"/>
      <c r="L9" s="52"/>
      <c r="M9" s="52"/>
    </row>
    <row r="10" spans="1:13" s="66" customFormat="1" ht="46.2" customHeight="1">
      <c r="A10" s="274"/>
      <c r="B10" s="115"/>
      <c r="C10" s="115"/>
      <c r="D10" s="108" t="s">
        <v>105</v>
      </c>
      <c r="E10" s="30" t="s">
        <v>106</v>
      </c>
      <c r="F10" s="28">
        <v>1</v>
      </c>
      <c r="G10" s="28">
        <v>1</v>
      </c>
      <c r="H10" s="104">
        <f t="shared" ref="H10:I12" si="0">F10</f>
        <v>1</v>
      </c>
      <c r="I10" s="104">
        <f t="shared" si="0"/>
        <v>1</v>
      </c>
      <c r="J10" s="260"/>
      <c r="K10" s="260"/>
      <c r="L10" s="52"/>
      <c r="M10" s="52"/>
    </row>
    <row r="11" spans="1:13" s="66" customFormat="1" ht="78" customHeight="1">
      <c r="A11" s="132" t="s">
        <v>107</v>
      </c>
      <c r="B11" s="124"/>
      <c r="C11" s="115"/>
      <c r="D11" s="112" t="s">
        <v>108</v>
      </c>
      <c r="E11" s="81" t="s">
        <v>109</v>
      </c>
      <c r="F11" s="28">
        <v>1</v>
      </c>
      <c r="G11" s="28">
        <v>1</v>
      </c>
      <c r="H11" s="113">
        <f t="shared" si="0"/>
        <v>1</v>
      </c>
      <c r="I11" s="113">
        <f t="shared" si="0"/>
        <v>1</v>
      </c>
      <c r="J11" s="125">
        <f>H11</f>
        <v>1</v>
      </c>
      <c r="K11" s="125">
        <f>I11</f>
        <v>1</v>
      </c>
      <c r="L11" s="52"/>
      <c r="M11" s="52"/>
    </row>
    <row r="12" spans="1:13" s="66" customFormat="1" ht="76.2" customHeight="1">
      <c r="A12" s="271" t="s">
        <v>110</v>
      </c>
      <c r="B12" s="77"/>
      <c r="C12" s="77"/>
      <c r="D12" s="109" t="s">
        <v>111</v>
      </c>
      <c r="E12" s="78" t="s">
        <v>112</v>
      </c>
      <c r="F12" s="28">
        <v>1</v>
      </c>
      <c r="G12" s="28">
        <v>1</v>
      </c>
      <c r="H12" s="113">
        <f t="shared" si="0"/>
        <v>1</v>
      </c>
      <c r="I12" s="113">
        <f t="shared" si="0"/>
        <v>1</v>
      </c>
      <c r="J12" s="259">
        <f>AVERAGE(H12,H13)</f>
        <v>1</v>
      </c>
      <c r="K12" s="259">
        <f>AVERAGE(I12,I13)</f>
        <v>1</v>
      </c>
      <c r="L12" s="52"/>
      <c r="M12" s="52"/>
    </row>
    <row r="13" spans="1:13" s="66" customFormat="1" ht="72" customHeight="1">
      <c r="A13" s="275"/>
      <c r="B13" s="115"/>
      <c r="C13" s="134" t="s">
        <v>52</v>
      </c>
      <c r="D13" s="108" t="s">
        <v>113</v>
      </c>
      <c r="E13" s="161" t="s">
        <v>114</v>
      </c>
      <c r="F13" s="28">
        <v>1</v>
      </c>
      <c r="G13" s="28">
        <v>1</v>
      </c>
      <c r="H13" s="113">
        <f t="shared" ref="H13:H15" si="1">F13</f>
        <v>1</v>
      </c>
      <c r="I13" s="113">
        <f t="shared" ref="I13:I15" si="2">G13</f>
        <v>1</v>
      </c>
      <c r="J13" s="264"/>
      <c r="K13" s="264"/>
      <c r="L13" s="52"/>
      <c r="M13" s="52"/>
    </row>
    <row r="14" spans="1:13" s="66" customFormat="1" ht="73.2" customHeight="1">
      <c r="A14" s="268" t="s">
        <v>115</v>
      </c>
      <c r="B14" s="83" t="s">
        <v>51</v>
      </c>
      <c r="C14" s="80" t="s">
        <v>52</v>
      </c>
      <c r="D14" s="117" t="s">
        <v>116</v>
      </c>
      <c r="E14" s="31" t="s">
        <v>117</v>
      </c>
      <c r="F14" s="28">
        <v>1</v>
      </c>
      <c r="G14" s="28">
        <v>1</v>
      </c>
      <c r="H14" s="113">
        <f t="shared" si="1"/>
        <v>1</v>
      </c>
      <c r="I14" s="113">
        <f t="shared" si="2"/>
        <v>1</v>
      </c>
      <c r="J14" s="260">
        <f>AVERAGE(H14,H15)</f>
        <v>1</v>
      </c>
      <c r="K14" s="260">
        <f>AVERAGE(I14,I15)</f>
        <v>1</v>
      </c>
      <c r="L14" s="52"/>
      <c r="M14" s="52"/>
    </row>
    <row r="15" spans="1:13" s="66" customFormat="1" ht="73.2" customHeight="1">
      <c r="A15" s="268"/>
      <c r="B15" s="85"/>
      <c r="C15" s="84"/>
      <c r="D15" s="116" t="s">
        <v>118</v>
      </c>
      <c r="E15" s="75" t="s">
        <v>119</v>
      </c>
      <c r="F15" s="28">
        <v>1</v>
      </c>
      <c r="G15" s="28">
        <v>1</v>
      </c>
      <c r="H15" s="113">
        <f t="shared" si="1"/>
        <v>1</v>
      </c>
      <c r="I15" s="113">
        <f t="shared" si="2"/>
        <v>1</v>
      </c>
      <c r="J15" s="260"/>
      <c r="K15" s="260"/>
      <c r="L15" s="52"/>
      <c r="M15" s="52"/>
    </row>
    <row r="16" spans="1:13" s="66" customFormat="1" ht="73.2" customHeight="1">
      <c r="A16" s="271" t="s">
        <v>120</v>
      </c>
      <c r="B16" s="131"/>
      <c r="C16" s="146" t="s">
        <v>52</v>
      </c>
      <c r="D16" s="269" t="s">
        <v>121</v>
      </c>
      <c r="E16" s="145" t="s">
        <v>122</v>
      </c>
      <c r="F16" s="28">
        <v>1</v>
      </c>
      <c r="G16" s="28">
        <v>1</v>
      </c>
      <c r="H16" s="265">
        <f>AVERAGE(F16,F17)</f>
        <v>1</v>
      </c>
      <c r="I16" s="265">
        <f>AVERAGE(G16,G17)</f>
        <v>1</v>
      </c>
      <c r="J16" s="259">
        <f>H16</f>
        <v>1</v>
      </c>
      <c r="K16" s="259">
        <f>I16</f>
        <v>1</v>
      </c>
      <c r="L16" s="52"/>
      <c r="M16" s="52"/>
    </row>
    <row r="17" spans="1:13" s="66" customFormat="1" ht="73.2" customHeight="1">
      <c r="A17" s="272"/>
      <c r="B17" s="133"/>
      <c r="C17" s="80" t="s">
        <v>52</v>
      </c>
      <c r="D17" s="270"/>
      <c r="E17" s="144" t="s">
        <v>123</v>
      </c>
      <c r="F17" s="28">
        <v>1</v>
      </c>
      <c r="G17" s="28">
        <v>1</v>
      </c>
      <c r="H17" s="267"/>
      <c r="I17" s="267"/>
      <c r="J17" s="264"/>
      <c r="K17" s="264"/>
      <c r="L17" s="52"/>
      <c r="M17" s="52"/>
    </row>
  </sheetData>
  <sheetProtection algorithmName="SHA-512" hashValue="yQAb9drGSYxg+5HvHQezLlAUgNr+YBwo6puKXLFTScGFMuPgXtOz7pxJKrN3OxMqiIJpRPVI+mfPS1UWq5yDTw==" saltValue="NGYp7n48Qhk2o9ZTJcA0Pg==" spinCount="100000" sheet="1" formatColumns="0" formatRows="0" insertColumns="0" insertRows="0" insertHyperlinks="0" sort="0" autoFilter="0" pivotTables="0"/>
  <autoFilter ref="A2:M17" xr:uid="{FA7079F6-CB49-47A8-A25A-3B781F9DA934}"/>
  <mergeCells count="23">
    <mergeCell ref="A1:B1"/>
    <mergeCell ref="H16:H17"/>
    <mergeCell ref="I16:I17"/>
    <mergeCell ref="J16:J17"/>
    <mergeCell ref="K16:K17"/>
    <mergeCell ref="J12:J13"/>
    <mergeCell ref="K12:K13"/>
    <mergeCell ref="J14:J15"/>
    <mergeCell ref="K14:K15"/>
    <mergeCell ref="A14:A15"/>
    <mergeCell ref="D16:D17"/>
    <mergeCell ref="A16:A17"/>
    <mergeCell ref="A3:A10"/>
    <mergeCell ref="A12:A13"/>
    <mergeCell ref="D4:D5"/>
    <mergeCell ref="D6:D9"/>
    <mergeCell ref="F1:M1"/>
    <mergeCell ref="J3:J10"/>
    <mergeCell ref="K3:K10"/>
    <mergeCell ref="H4:H5"/>
    <mergeCell ref="I4:I5"/>
    <mergeCell ref="H6:H9"/>
    <mergeCell ref="I6:I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5639EA-DA60-4712-8B3C-C8AA1A9CDD10}">
          <x14:formula1>
            <xm:f>Sheet1!$B$2:$B$6</xm:f>
          </x14:formula1>
          <xm:sqref>F3:G17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Q6"/>
  <sheetViews>
    <sheetView showGridLines="0" zoomScaleNormal="100" workbookViewId="0">
      <pane xSplit="5" ySplit="2" topLeftCell="F3" activePane="bottomRight" state="frozenSplit"/>
      <selection pane="topRight" activeCell="M5" sqref="M5"/>
      <selection pane="bottomLeft" activeCell="M5" sqref="M5"/>
      <selection pane="bottomRight" activeCell="J25" sqref="J25"/>
    </sheetView>
  </sheetViews>
  <sheetFormatPr defaultColWidth="8.77734375" defaultRowHeight="14.4"/>
  <cols>
    <col min="1" max="1" width="38.77734375" customWidth="1"/>
    <col min="2" max="2" width="22.77734375" customWidth="1"/>
    <col min="3" max="3" width="17.33203125" customWidth="1"/>
    <col min="4" max="4" width="33.33203125" customWidth="1"/>
    <col min="5" max="5" width="60" customWidth="1"/>
    <col min="6" max="6" width="13.33203125" customWidth="1"/>
    <col min="7" max="7" width="13.44140625" customWidth="1"/>
    <col min="8" max="11" width="15.6640625" style="6" customWidth="1"/>
    <col min="12" max="13" width="60.6640625" customWidth="1"/>
    <col min="14" max="17" width="8.77734375" style="66"/>
  </cols>
  <sheetData>
    <row r="1" spans="1:13" ht="15.45" customHeight="1">
      <c r="A1" s="257" t="s">
        <v>218</v>
      </c>
      <c r="B1" s="258"/>
      <c r="C1" s="68">
        <f>Introduction!Q5</f>
        <v>45951</v>
      </c>
      <c r="D1" s="67" t="s">
        <v>49</v>
      </c>
      <c r="E1" s="68">
        <f>Introduction!T27</f>
        <v>45951</v>
      </c>
      <c r="F1" s="254" t="s">
        <v>213</v>
      </c>
      <c r="G1" s="255"/>
      <c r="H1" s="255"/>
      <c r="I1" s="255"/>
      <c r="J1" s="255"/>
      <c r="K1" s="255"/>
      <c r="L1" s="255"/>
      <c r="M1" s="256"/>
    </row>
    <row r="2" spans="1:13" ht="45.45" customHeight="1">
      <c r="A2" s="26" t="s">
        <v>50</v>
      </c>
      <c r="B2" s="26" t="s">
        <v>51</v>
      </c>
      <c r="C2" s="26" t="s">
        <v>52</v>
      </c>
      <c r="D2" s="26" t="s">
        <v>53</v>
      </c>
      <c r="E2" s="27" t="s">
        <v>54</v>
      </c>
      <c r="F2" s="165" t="s">
        <v>55</v>
      </c>
      <c r="G2" s="165" t="s">
        <v>56</v>
      </c>
      <c r="H2" s="165" t="s">
        <v>57</v>
      </c>
      <c r="I2" s="165" t="s">
        <v>58</v>
      </c>
      <c r="J2" s="165" t="s">
        <v>59</v>
      </c>
      <c r="K2" s="165" t="s">
        <v>60</v>
      </c>
      <c r="L2" s="166" t="s">
        <v>61</v>
      </c>
      <c r="M2" s="166" t="s">
        <v>62</v>
      </c>
    </row>
    <row r="3" spans="1:13" ht="82.95" customHeight="1">
      <c r="A3" s="281" t="s">
        <v>124</v>
      </c>
      <c r="B3" s="77"/>
      <c r="C3" s="77"/>
      <c r="D3" s="276" t="s">
        <v>125</v>
      </c>
      <c r="E3" s="79" t="s">
        <v>126</v>
      </c>
      <c r="F3" s="28">
        <v>1</v>
      </c>
      <c r="G3" s="28">
        <v>1</v>
      </c>
      <c r="H3" s="280">
        <f>AVERAGE(F3,F4)</f>
        <v>1</v>
      </c>
      <c r="I3" s="280">
        <f>AVERAGE(G3,G4)</f>
        <v>1</v>
      </c>
      <c r="J3" s="259">
        <f>AVERAGE(H3,H5)</f>
        <v>1</v>
      </c>
      <c r="K3" s="259">
        <f>AVERAGE(I3,I5)</f>
        <v>1</v>
      </c>
      <c r="L3" s="52"/>
      <c r="M3" s="52"/>
    </row>
    <row r="4" spans="1:13" ht="82.95" customHeight="1">
      <c r="A4" s="282"/>
      <c r="B4" s="77"/>
      <c r="C4" s="80" t="s">
        <v>52</v>
      </c>
      <c r="D4" s="277"/>
      <c r="E4" s="100" t="s">
        <v>127</v>
      </c>
      <c r="F4" s="28">
        <v>1</v>
      </c>
      <c r="G4" s="28">
        <v>1</v>
      </c>
      <c r="H4" s="280"/>
      <c r="I4" s="280"/>
      <c r="J4" s="260"/>
      <c r="K4" s="260"/>
      <c r="L4" s="52"/>
      <c r="M4" s="52"/>
    </row>
    <row r="5" spans="1:13" ht="90" customHeight="1">
      <c r="A5" s="283"/>
      <c r="B5" s="115"/>
      <c r="C5" s="77"/>
      <c r="D5" s="86" t="s">
        <v>128</v>
      </c>
      <c r="E5" s="79" t="s">
        <v>129</v>
      </c>
      <c r="F5" s="28">
        <v>1</v>
      </c>
      <c r="G5" s="28">
        <v>1</v>
      </c>
      <c r="H5" s="113">
        <f>F5</f>
        <v>1</v>
      </c>
      <c r="I5" s="113">
        <f>G5</f>
        <v>1</v>
      </c>
      <c r="J5" s="264"/>
      <c r="K5" s="264"/>
      <c r="L5" s="52"/>
      <c r="M5" s="52"/>
    </row>
    <row r="6" spans="1:13" s="66" customFormat="1" ht="92.25" customHeight="1">
      <c r="A6" s="118" t="s">
        <v>130</v>
      </c>
      <c r="B6" s="115"/>
      <c r="C6" s="134" t="s">
        <v>52</v>
      </c>
      <c r="D6" s="78" t="s">
        <v>131</v>
      </c>
      <c r="E6" s="135" t="s">
        <v>132</v>
      </c>
      <c r="F6" s="28">
        <v>1</v>
      </c>
      <c r="G6" s="28">
        <v>1</v>
      </c>
      <c r="H6" s="113">
        <f>F6</f>
        <v>1</v>
      </c>
      <c r="I6" s="113">
        <f>G6</f>
        <v>1</v>
      </c>
      <c r="J6" s="107">
        <f>H6</f>
        <v>1</v>
      </c>
      <c r="K6" s="107">
        <f>I6</f>
        <v>1</v>
      </c>
      <c r="L6" s="52"/>
      <c r="M6" s="52"/>
    </row>
  </sheetData>
  <sheetProtection algorithmName="SHA-512" hashValue="M+oOEocUtiUokGdb3Lzjyqu7VLk5nhMdRJ0aA2tBB4qijOGjRrPdAGM05bpWzQKUQ5lsSGdnqCtmA8rR1ydh1w==" saltValue="XELc3TjE1dsNhWectdLKDA==" spinCount="100000" sheet="1" formatColumns="0" formatRows="0" insertColumns="0" insertRows="0" insertHyperlinks="0" sort="0" autoFilter="0" pivotTables="0"/>
  <autoFilter ref="A2:M6" xr:uid="{FA7079F6-CB49-47A8-A25A-3B781F9DA934}"/>
  <mergeCells count="8">
    <mergeCell ref="F1:M1"/>
    <mergeCell ref="H3:H4"/>
    <mergeCell ref="I3:I4"/>
    <mergeCell ref="A3:A5"/>
    <mergeCell ref="D3:D4"/>
    <mergeCell ref="J3:J5"/>
    <mergeCell ref="K3:K5"/>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0F73090-5626-4819-8921-8A75756FF07E}">
          <x14:formula1>
            <xm:f>Sheet1!$B$2:$B$6</xm:f>
          </x14:formula1>
          <xm:sqref>F3:G6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Q4"/>
  <sheetViews>
    <sheetView showGridLines="0" zoomScaleNormal="100" workbookViewId="0">
      <pane xSplit="5" ySplit="2" topLeftCell="F3" activePane="bottomRight" state="frozenSplit"/>
      <selection pane="topRight" activeCell="M5" sqref="M5"/>
      <selection pane="bottomLeft" activeCell="M5" sqref="M5"/>
      <selection pane="bottomRight" activeCell="H24" sqref="H24"/>
    </sheetView>
  </sheetViews>
  <sheetFormatPr defaultColWidth="8.77734375" defaultRowHeight="14.4"/>
  <cols>
    <col min="1" max="1" width="38.77734375" customWidth="1"/>
    <col min="2" max="2" width="22.77734375" customWidth="1"/>
    <col min="3" max="3" width="17.33203125" customWidth="1"/>
    <col min="4" max="4" width="33.33203125" customWidth="1"/>
    <col min="5" max="5" width="60" customWidth="1"/>
    <col min="6" max="6" width="13.33203125" customWidth="1"/>
    <col min="7" max="7" width="13.44140625" customWidth="1"/>
    <col min="8" max="11" width="15.6640625" style="6" customWidth="1"/>
    <col min="12" max="13" width="60.6640625" customWidth="1"/>
    <col min="14" max="17" width="8.77734375" style="66"/>
  </cols>
  <sheetData>
    <row r="1" spans="1:13" ht="16.2" customHeight="1" thickBot="1">
      <c r="A1" s="257" t="s">
        <v>218</v>
      </c>
      <c r="B1" s="258"/>
      <c r="C1" s="68">
        <f>Introduction!Q5</f>
        <v>45951</v>
      </c>
      <c r="D1" s="67" t="s">
        <v>49</v>
      </c>
      <c r="E1" s="68">
        <f>Introduction!T27</f>
        <v>45951</v>
      </c>
      <c r="F1" s="254" t="s">
        <v>213</v>
      </c>
      <c r="G1" s="255"/>
      <c r="H1" s="255"/>
      <c r="I1" s="255"/>
      <c r="J1" s="255"/>
      <c r="K1" s="255"/>
      <c r="L1" s="255"/>
      <c r="M1" s="256"/>
    </row>
    <row r="2" spans="1:13" ht="45.45" customHeight="1">
      <c r="A2" s="26" t="s">
        <v>50</v>
      </c>
      <c r="B2" s="26" t="s">
        <v>51</v>
      </c>
      <c r="C2" s="26" t="s">
        <v>52</v>
      </c>
      <c r="D2" s="26" t="s">
        <v>53</v>
      </c>
      <c r="E2" s="27" t="s">
        <v>54</v>
      </c>
      <c r="F2" s="165" t="s">
        <v>55</v>
      </c>
      <c r="G2" s="165" t="s">
        <v>56</v>
      </c>
      <c r="H2" s="165" t="s">
        <v>57</v>
      </c>
      <c r="I2" s="165" t="s">
        <v>58</v>
      </c>
      <c r="J2" s="165" t="s">
        <v>59</v>
      </c>
      <c r="K2" s="165" t="s">
        <v>60</v>
      </c>
      <c r="L2" s="166" t="s">
        <v>61</v>
      </c>
      <c r="M2" s="166" t="s">
        <v>62</v>
      </c>
    </row>
    <row r="3" spans="1:13" ht="90.45" customHeight="1">
      <c r="A3" s="119" t="s">
        <v>133</v>
      </c>
      <c r="B3" s="88"/>
      <c r="C3" s="96"/>
      <c r="D3" s="120" t="s">
        <v>134</v>
      </c>
      <c r="E3" s="79" t="s">
        <v>135</v>
      </c>
      <c r="F3" s="28">
        <v>1</v>
      </c>
      <c r="G3" s="28">
        <v>1</v>
      </c>
      <c r="H3" s="104">
        <f t="shared" ref="H3:K4" si="0">F3</f>
        <v>1</v>
      </c>
      <c r="I3" s="104">
        <f t="shared" si="0"/>
        <v>1</v>
      </c>
      <c r="J3" s="105">
        <f t="shared" si="0"/>
        <v>1</v>
      </c>
      <c r="K3" s="105">
        <f t="shared" si="0"/>
        <v>1</v>
      </c>
      <c r="L3" s="52"/>
      <c r="M3" s="52"/>
    </row>
    <row r="4" spans="1:13" ht="90.45" customHeight="1">
      <c r="A4" s="136" t="s">
        <v>136</v>
      </c>
      <c r="B4" s="122"/>
      <c r="C4" s="122"/>
      <c r="D4" s="93" t="s">
        <v>137</v>
      </c>
      <c r="E4" s="29" t="s">
        <v>138</v>
      </c>
      <c r="F4" s="28">
        <v>1</v>
      </c>
      <c r="G4" s="28">
        <v>1</v>
      </c>
      <c r="H4" s="113">
        <f t="shared" si="0"/>
        <v>1</v>
      </c>
      <c r="I4" s="113">
        <f t="shared" si="0"/>
        <v>1</v>
      </c>
      <c r="J4" s="125">
        <f t="shared" si="0"/>
        <v>1</v>
      </c>
      <c r="K4" s="125">
        <f t="shared" si="0"/>
        <v>1</v>
      </c>
      <c r="L4" s="52"/>
      <c r="M4" s="52"/>
    </row>
  </sheetData>
  <sheetProtection algorithmName="SHA-512" hashValue="8g7L+6H8nUczm7wxf/CxFH9eeLfFX+efzbZltwpL5XU8uPDIKo+D0bHVa6Pq1Hk8ngzwuZfBDBCH+EyuICniKw==" saltValue="IFerVBZ4J6oHLp0omoyZ4w==" spinCount="100000" sheet="1" formatColumns="0" formatRows="0" insertColumns="0" insertRows="0" insertHyperlinks="0" sort="0" autoFilter="0" pivotTables="0"/>
  <autoFilter ref="A2:M4" xr:uid="{FA7079F6-CB49-47A8-A25A-3B781F9DA934}"/>
  <mergeCells count="2">
    <mergeCell ref="F1:M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2AA8C65-7B0D-45C5-8FF9-49BAE04F7014}">
          <x14:formula1>
            <xm:f>Sheet1!$B$2:$B$6</xm:f>
          </x14:formula1>
          <xm:sqref>F3:G4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Q3"/>
  <sheetViews>
    <sheetView showGridLines="0" zoomScaleNormal="100" workbookViewId="0">
      <pane xSplit="5" ySplit="2" topLeftCell="F3" activePane="bottomRight" state="frozenSplit"/>
      <selection pane="topRight" activeCell="M5" sqref="M5"/>
      <selection pane="bottomLeft" activeCell="M5" sqref="M5"/>
      <selection pane="bottomRight" activeCell="I3" sqref="I3"/>
    </sheetView>
  </sheetViews>
  <sheetFormatPr defaultColWidth="8.77734375" defaultRowHeight="14.4"/>
  <cols>
    <col min="1" max="1" width="38.77734375" customWidth="1"/>
    <col min="2" max="2" width="22.77734375" customWidth="1"/>
    <col min="3" max="3" width="17.33203125" customWidth="1"/>
    <col min="4" max="4" width="33.33203125" customWidth="1"/>
    <col min="5" max="5" width="60" customWidth="1"/>
    <col min="6" max="6" width="13.33203125" customWidth="1"/>
    <col min="7" max="7" width="13.44140625" customWidth="1"/>
    <col min="8" max="11" width="15.6640625" style="6" customWidth="1"/>
    <col min="12" max="13" width="60.6640625" customWidth="1"/>
    <col min="14" max="17" width="8.77734375" style="66"/>
  </cols>
  <sheetData>
    <row r="1" spans="1:13" ht="16.2" customHeight="1" thickBot="1">
      <c r="A1" s="257" t="s">
        <v>218</v>
      </c>
      <c r="B1" s="258"/>
      <c r="C1" s="68">
        <f>Introduction!Q5</f>
        <v>45951</v>
      </c>
      <c r="D1" s="67" t="s">
        <v>49</v>
      </c>
      <c r="E1" s="68">
        <f>Introduction!T27</f>
        <v>45951</v>
      </c>
      <c r="F1" s="254" t="s">
        <v>213</v>
      </c>
      <c r="G1" s="255"/>
      <c r="H1" s="255"/>
      <c r="I1" s="255"/>
      <c r="J1" s="255"/>
      <c r="K1" s="255"/>
      <c r="L1" s="255"/>
      <c r="M1" s="256"/>
    </row>
    <row r="2" spans="1:13" ht="45.45" customHeight="1">
      <c r="A2" s="26" t="s">
        <v>50</v>
      </c>
      <c r="B2" s="26" t="s">
        <v>51</v>
      </c>
      <c r="C2" s="26" t="s">
        <v>52</v>
      </c>
      <c r="D2" s="26" t="s">
        <v>53</v>
      </c>
      <c r="E2" s="91" t="s">
        <v>54</v>
      </c>
      <c r="F2" s="165" t="s">
        <v>55</v>
      </c>
      <c r="G2" s="165" t="s">
        <v>56</v>
      </c>
      <c r="H2" s="165" t="s">
        <v>57</v>
      </c>
      <c r="I2" s="165" t="s">
        <v>58</v>
      </c>
      <c r="J2" s="165" t="s">
        <v>59</v>
      </c>
      <c r="K2" s="165" t="s">
        <v>60</v>
      </c>
      <c r="L2" s="166" t="s">
        <v>61</v>
      </c>
      <c r="M2" s="166" t="s">
        <v>62</v>
      </c>
    </row>
    <row r="3" spans="1:13" ht="82.95" customHeight="1">
      <c r="A3" s="137" t="s">
        <v>139</v>
      </c>
      <c r="B3" s="138"/>
      <c r="C3" s="122"/>
      <c r="D3" s="78" t="s">
        <v>140</v>
      </c>
      <c r="E3" s="89" t="s">
        <v>141</v>
      </c>
      <c r="F3" s="28">
        <v>1</v>
      </c>
      <c r="G3" s="28">
        <v>1</v>
      </c>
      <c r="H3" s="113">
        <f>F3</f>
        <v>1</v>
      </c>
      <c r="I3" s="113">
        <f>G3</f>
        <v>1</v>
      </c>
      <c r="J3" s="125">
        <f>H3</f>
        <v>1</v>
      </c>
      <c r="K3" s="125">
        <f>I3</f>
        <v>1</v>
      </c>
      <c r="L3" s="52"/>
      <c r="M3" s="52"/>
    </row>
  </sheetData>
  <sheetProtection algorithmName="SHA-512" hashValue="OqrERifAchDQTNLAqdXE+LTkNqI7KousVdEF4Zd97GWOB5QRrO1gpp7OPTX3l6qfpcINdsyHD65InzN6akld/A==" saltValue="/EGA5/f4fMM+dE1C3r+bxA==" spinCount="100000" sheet="1" formatColumns="0" formatRows="0" insertColumns="0" insertRows="0" insertHyperlinks="0" sort="0" autoFilter="0" pivotTables="0"/>
  <autoFilter ref="A2:M3" xr:uid="{FA7079F6-CB49-47A8-A25A-3B781F9DA934}"/>
  <mergeCells count="2">
    <mergeCell ref="F1:M1"/>
    <mergeCell ref="A1:B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824A4BF-8FEA-454F-801B-A14F0D31D146}">
          <x14:formula1>
            <xm:f>Sheet1!$B$2:$B$6</xm:f>
          </x14:formula1>
          <xm:sqref>F3:G3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94BD7D"/>
  </sheetPr>
  <dimension ref="A1:R37"/>
  <sheetViews>
    <sheetView showGridLines="0" zoomScaleNormal="100" workbookViewId="0">
      <selection activeCell="M4" sqref="M4:M5"/>
    </sheetView>
  </sheetViews>
  <sheetFormatPr defaultColWidth="8.77734375" defaultRowHeight="14.4"/>
  <cols>
    <col min="1" max="1" width="15.77734375" customWidth="1"/>
    <col min="2" max="2" width="62.6640625" bestFit="1" customWidth="1"/>
    <col min="3" max="6" width="15.6640625" customWidth="1"/>
    <col min="12" max="12" width="14.6640625" customWidth="1"/>
    <col min="13" max="13" width="40.6640625" customWidth="1"/>
    <col min="14" max="14" width="11.6640625" customWidth="1"/>
    <col min="15" max="15" width="17.44140625" bestFit="1" customWidth="1"/>
    <col min="16" max="17" width="16.6640625" customWidth="1"/>
    <col min="19" max="19" width="14.6640625" customWidth="1"/>
    <col min="20" max="20" width="40.6640625" customWidth="1"/>
    <col min="21" max="22" width="11.6640625" customWidth="1"/>
    <col min="23" max="24" width="16.6640625" customWidth="1"/>
    <col min="26" max="26" width="14.6640625" customWidth="1"/>
    <col min="27" max="27" width="40.6640625" customWidth="1"/>
    <col min="29" max="29" width="11.6640625" customWidth="1"/>
    <col min="30" max="31" width="16.6640625" customWidth="1"/>
  </cols>
  <sheetData>
    <row r="1" spans="1:18" ht="15" thickBot="1"/>
    <row r="2" spans="1:18" ht="15" customHeight="1" thickTop="1">
      <c r="B2" s="335" t="s">
        <v>142</v>
      </c>
      <c r="C2" s="336"/>
      <c r="D2" s="322" t="s">
        <v>219</v>
      </c>
      <c r="E2" s="341" t="s">
        <v>144</v>
      </c>
      <c r="F2" s="319" t="s">
        <v>145</v>
      </c>
      <c r="H2" s="313" t="s">
        <v>220</v>
      </c>
      <c r="I2" s="314"/>
      <c r="J2" s="314"/>
      <c r="K2" s="315"/>
      <c r="M2" s="305" t="s">
        <v>146</v>
      </c>
      <c r="O2" s="344" t="s">
        <v>215</v>
      </c>
      <c r="P2" s="344"/>
      <c r="R2" s="56"/>
    </row>
    <row r="3" spans="1:18" ht="16.05" customHeight="1" thickBot="1">
      <c r="B3" s="337"/>
      <c r="C3" s="338"/>
      <c r="D3" s="323"/>
      <c r="E3" s="342"/>
      <c r="F3" s="320"/>
      <c r="H3" s="316"/>
      <c r="I3" s="317"/>
      <c r="J3" s="317"/>
      <c r="K3" s="318"/>
      <c r="M3" s="306"/>
      <c r="O3" s="344"/>
      <c r="P3" s="344"/>
      <c r="R3" s="65"/>
    </row>
    <row r="4" spans="1:18" ht="16.05" customHeight="1" thickTop="1" thickBot="1">
      <c r="B4" s="339"/>
      <c r="C4" s="340"/>
      <c r="D4" s="324"/>
      <c r="E4" s="343"/>
      <c r="F4" s="321"/>
      <c r="H4" s="329">
        <v>2.5</v>
      </c>
      <c r="I4" s="330"/>
      <c r="J4" s="330"/>
      <c r="K4" s="331"/>
      <c r="M4" s="307">
        <f>SUM(D5:D21)/COUNT(D5:D21)</f>
        <v>1</v>
      </c>
    </row>
    <row r="5" spans="1:18" ht="20.55" customHeight="1" thickBot="1">
      <c r="A5" s="299" t="s">
        <v>149</v>
      </c>
      <c r="B5" s="290" t="s">
        <v>150</v>
      </c>
      <c r="C5" s="291"/>
      <c r="D5" s="38">
        <f t="shared" ref="D5:D13" si="0">AVERAGE(E5,F5)</f>
        <v>1</v>
      </c>
      <c r="E5" s="35">
        <f>GOVERN!J3</f>
        <v>1</v>
      </c>
      <c r="F5" s="34">
        <f>GOVERN!K3</f>
        <v>1</v>
      </c>
      <c r="H5" s="332"/>
      <c r="I5" s="333"/>
      <c r="J5" s="333"/>
      <c r="K5" s="334"/>
      <c r="M5" s="308"/>
    </row>
    <row r="6" spans="1:18" ht="20.55" customHeight="1">
      <c r="A6" s="300"/>
      <c r="B6" s="288" t="s">
        <v>151</v>
      </c>
      <c r="C6" s="289"/>
      <c r="D6" s="39">
        <f t="shared" si="0"/>
        <v>1</v>
      </c>
      <c r="E6" s="36">
        <f>GOVERN!J4</f>
        <v>1</v>
      </c>
      <c r="F6" s="32">
        <f>GOVERN!K4</f>
        <v>1</v>
      </c>
      <c r="M6" s="163" t="s">
        <v>214</v>
      </c>
    </row>
    <row r="7" spans="1:18" ht="20.55" customHeight="1">
      <c r="A7" s="300"/>
      <c r="B7" s="288" t="s">
        <v>152</v>
      </c>
      <c r="C7" s="289"/>
      <c r="D7" s="39">
        <f t="shared" si="0"/>
        <v>1</v>
      </c>
      <c r="E7" s="36">
        <f>GOVERN!J5</f>
        <v>1</v>
      </c>
      <c r="F7" s="32">
        <f>GOVERN!K5</f>
        <v>1</v>
      </c>
    </row>
    <row r="8" spans="1:18" ht="20.55" customHeight="1" thickBot="1">
      <c r="A8" s="300"/>
      <c r="B8" s="292" t="s">
        <v>153</v>
      </c>
      <c r="C8" s="293"/>
      <c r="D8" s="39">
        <f t="shared" si="0"/>
        <v>1</v>
      </c>
      <c r="E8" s="36">
        <f>GOVERN!J6</f>
        <v>1</v>
      </c>
      <c r="F8" s="32">
        <f>GOVERN!K6</f>
        <v>1</v>
      </c>
      <c r="H8" s="103"/>
    </row>
    <row r="9" spans="1:18" ht="20.55" customHeight="1">
      <c r="A9" s="309" t="s">
        <v>154</v>
      </c>
      <c r="B9" s="290" t="s">
        <v>155</v>
      </c>
      <c r="C9" s="291"/>
      <c r="D9" s="38">
        <f t="shared" si="0"/>
        <v>1</v>
      </c>
      <c r="E9" s="35">
        <f>IDENTIFY!J3</f>
        <v>1</v>
      </c>
      <c r="F9" s="34">
        <f>IDENTIFY!K3</f>
        <v>1</v>
      </c>
      <c r="M9" s="63" t="s">
        <v>147</v>
      </c>
      <c r="N9" s="55" t="s">
        <v>148</v>
      </c>
      <c r="O9" s="164">
        <f>Introduction!Q5</f>
        <v>45951</v>
      </c>
    </row>
    <row r="10" spans="1:18" ht="20.55" customHeight="1" thickBot="1">
      <c r="A10" s="310"/>
      <c r="B10" s="288" t="s">
        <v>156</v>
      </c>
      <c r="C10" s="289"/>
      <c r="D10" s="39">
        <f t="shared" si="0"/>
        <v>1</v>
      </c>
      <c r="E10" s="36">
        <f>IDENTIFY!J8</f>
        <v>1</v>
      </c>
      <c r="F10" s="32">
        <f>IDENTIFY!K8</f>
        <v>1</v>
      </c>
    </row>
    <row r="11" spans="1:18" ht="20.55" customHeight="1" thickBot="1">
      <c r="A11" s="310"/>
      <c r="B11" s="292" t="s">
        <v>157</v>
      </c>
      <c r="C11" s="293"/>
      <c r="D11" s="39">
        <f t="shared" si="0"/>
        <v>1</v>
      </c>
      <c r="E11" s="36">
        <f>IDENTIFY!J10</f>
        <v>1</v>
      </c>
      <c r="F11" s="32">
        <f>IDENTIFY!K10</f>
        <v>1</v>
      </c>
      <c r="M11" s="286" t="s">
        <v>10</v>
      </c>
      <c r="N11" s="325">
        <f>Introduction!T27</f>
        <v>45951</v>
      </c>
      <c r="O11" s="326"/>
    </row>
    <row r="12" spans="1:18" ht="20.55" customHeight="1" thickBot="1">
      <c r="A12" s="311" t="s">
        <v>158</v>
      </c>
      <c r="B12" s="290" t="s">
        <v>159</v>
      </c>
      <c r="C12" s="291"/>
      <c r="D12" s="38">
        <f t="shared" si="0"/>
        <v>1</v>
      </c>
      <c r="E12" s="35">
        <f>PROTECT!J3</f>
        <v>1</v>
      </c>
      <c r="F12" s="34">
        <f>PROTECT!K3</f>
        <v>1</v>
      </c>
      <c r="M12" s="287"/>
      <c r="N12" s="327"/>
      <c r="O12" s="328"/>
    </row>
    <row r="13" spans="1:18" ht="20.55" customHeight="1">
      <c r="A13" s="312"/>
      <c r="B13" s="288" t="s">
        <v>160</v>
      </c>
      <c r="C13" s="289"/>
      <c r="D13" s="39">
        <f t="shared" si="0"/>
        <v>1</v>
      </c>
      <c r="E13" s="36">
        <f>PROTECT!J11</f>
        <v>1</v>
      </c>
      <c r="F13" s="32">
        <f>PROTECT!K11</f>
        <v>1</v>
      </c>
    </row>
    <row r="14" spans="1:18" ht="20.55" customHeight="1">
      <c r="A14" s="312"/>
      <c r="B14" s="288" t="s">
        <v>161</v>
      </c>
      <c r="C14" s="289"/>
      <c r="D14" s="39">
        <f t="shared" ref="D14:D15" si="1">AVERAGE(E14,F14)</f>
        <v>1</v>
      </c>
      <c r="E14" s="36">
        <f>PROTECT!J12</f>
        <v>1</v>
      </c>
      <c r="F14" s="32">
        <f>PROTECT!K12</f>
        <v>1</v>
      </c>
    </row>
    <row r="15" spans="1:18" ht="20.55" customHeight="1">
      <c r="A15" s="312"/>
      <c r="B15" s="288" t="s">
        <v>162</v>
      </c>
      <c r="C15" s="289"/>
      <c r="D15" s="39">
        <f t="shared" si="1"/>
        <v>1</v>
      </c>
      <c r="E15" s="36">
        <f>PROTECT!J14</f>
        <v>1</v>
      </c>
      <c r="F15" s="32">
        <f>PROTECT!K14</f>
        <v>1</v>
      </c>
    </row>
    <row r="16" spans="1:18" ht="20.55" customHeight="1" thickBot="1">
      <c r="A16" s="312"/>
      <c r="B16" s="292" t="s">
        <v>163</v>
      </c>
      <c r="C16" s="293"/>
      <c r="D16" s="39">
        <f t="shared" ref="D16:D21" si="2">AVERAGE(E16,F16)</f>
        <v>1</v>
      </c>
      <c r="E16" s="36">
        <f>PROTECT!J16</f>
        <v>1</v>
      </c>
      <c r="F16" s="32">
        <f>PROTECT!K16</f>
        <v>1</v>
      </c>
    </row>
    <row r="17" spans="1:17" ht="20.55" customHeight="1">
      <c r="A17" s="301" t="s">
        <v>164</v>
      </c>
      <c r="B17" s="290" t="s">
        <v>165</v>
      </c>
      <c r="C17" s="291"/>
      <c r="D17" s="38">
        <f t="shared" si="2"/>
        <v>1</v>
      </c>
      <c r="E17" s="35">
        <f>DETECT!J3</f>
        <v>1</v>
      </c>
      <c r="F17" s="34">
        <f>DETECT!K3</f>
        <v>1</v>
      </c>
    </row>
    <row r="18" spans="1:17" ht="20.55" customHeight="1" thickBot="1">
      <c r="A18" s="302"/>
      <c r="B18" s="292" t="s">
        <v>166</v>
      </c>
      <c r="C18" s="293"/>
      <c r="D18" s="39">
        <f t="shared" si="2"/>
        <v>1</v>
      </c>
      <c r="E18" s="36">
        <f>DETECT!J6</f>
        <v>1</v>
      </c>
      <c r="F18" s="32">
        <f>DETECT!K6</f>
        <v>1</v>
      </c>
    </row>
    <row r="19" spans="1:17" ht="20.55" customHeight="1">
      <c r="A19" s="303" t="s">
        <v>167</v>
      </c>
      <c r="B19" s="290" t="s">
        <v>168</v>
      </c>
      <c r="C19" s="291"/>
      <c r="D19" s="38">
        <f t="shared" si="2"/>
        <v>1</v>
      </c>
      <c r="E19" s="35">
        <f>RESPOND!J3</f>
        <v>1</v>
      </c>
      <c r="F19" s="34">
        <f>RESPOND!K3</f>
        <v>1</v>
      </c>
    </row>
    <row r="20" spans="1:17" ht="20.55" customHeight="1" thickBot="1">
      <c r="A20" s="304"/>
      <c r="B20" s="292" t="s">
        <v>169</v>
      </c>
      <c r="C20" s="293"/>
      <c r="D20" s="39">
        <f t="shared" si="2"/>
        <v>1</v>
      </c>
      <c r="E20" s="36">
        <f>RESPOND!J4</f>
        <v>1</v>
      </c>
      <c r="F20" s="32">
        <f>RESPOND!K4</f>
        <v>1</v>
      </c>
    </row>
    <row r="21" spans="1:17" ht="20.55" customHeight="1" thickBot="1">
      <c r="A21" s="121" t="s">
        <v>170</v>
      </c>
      <c r="B21" s="294" t="s">
        <v>171</v>
      </c>
      <c r="C21" s="295"/>
      <c r="D21" s="140">
        <f t="shared" si="2"/>
        <v>1</v>
      </c>
      <c r="E21" s="141">
        <f>RECOVER!J3</f>
        <v>1</v>
      </c>
      <c r="F21" s="142">
        <f>RECOVER!K3</f>
        <v>1</v>
      </c>
    </row>
    <row r="22" spans="1:17" ht="15" thickBot="1">
      <c r="A22" s="139"/>
      <c r="B22" s="139"/>
    </row>
    <row r="23" spans="1:17" ht="15.6" thickTop="1" thickBot="1">
      <c r="F23" s="7"/>
      <c r="L23" s="296" t="s">
        <v>172</v>
      </c>
      <c r="M23" s="297"/>
      <c r="N23" s="297"/>
      <c r="O23" s="297"/>
      <c r="P23" s="297"/>
      <c r="Q23" s="298"/>
    </row>
    <row r="24" spans="1:17" ht="48" thickTop="1" thickBot="1">
      <c r="L24" s="284" t="s">
        <v>54</v>
      </c>
      <c r="M24" s="285"/>
      <c r="N24" s="167" t="s">
        <v>143</v>
      </c>
      <c r="O24" s="168" t="s">
        <v>173</v>
      </c>
      <c r="P24" s="169" t="s">
        <v>144</v>
      </c>
      <c r="Q24" s="170" t="s">
        <v>145</v>
      </c>
    </row>
    <row r="25" spans="1:17" ht="91.95" customHeight="1">
      <c r="L25" s="171" t="s">
        <v>174</v>
      </c>
      <c r="M25" s="172" t="s">
        <v>175</v>
      </c>
      <c r="N25" s="173">
        <v>2.5</v>
      </c>
      <c r="O25" s="38">
        <f>AVERAGE(P25,Q25)</f>
        <v>1</v>
      </c>
      <c r="P25" s="35">
        <f>IDENTIFY!F7</f>
        <v>1</v>
      </c>
      <c r="Q25" s="34">
        <f>IDENTIFY!G7</f>
        <v>1</v>
      </c>
    </row>
    <row r="26" spans="1:17" ht="91.95" customHeight="1">
      <c r="L26" s="174" t="s">
        <v>176</v>
      </c>
      <c r="M26" s="172" t="s">
        <v>177</v>
      </c>
      <c r="N26" s="175">
        <v>2.5</v>
      </c>
      <c r="O26" s="39">
        <f t="shared" ref="O26:O37" si="3">AVERAGE(P26,Q26)</f>
        <v>1</v>
      </c>
      <c r="P26" s="36">
        <f>PROTECT!F3</f>
        <v>1</v>
      </c>
      <c r="Q26" s="32">
        <f>PROTECT!G3</f>
        <v>1</v>
      </c>
    </row>
    <row r="27" spans="1:17" ht="91.95" customHeight="1">
      <c r="L27" s="174" t="s">
        <v>178</v>
      </c>
      <c r="M27" s="176" t="s">
        <v>179</v>
      </c>
      <c r="N27" s="175">
        <v>2.5</v>
      </c>
      <c r="O27" s="39">
        <f t="shared" si="3"/>
        <v>1</v>
      </c>
      <c r="P27" s="36">
        <f>PROTECT!F5</f>
        <v>1</v>
      </c>
      <c r="Q27" s="32">
        <f>PROTECT!G5</f>
        <v>1</v>
      </c>
    </row>
    <row r="28" spans="1:17" ht="91.95" customHeight="1">
      <c r="L28" s="174" t="s">
        <v>180</v>
      </c>
      <c r="M28" s="176" t="s">
        <v>181</v>
      </c>
      <c r="N28" s="175">
        <v>2.5</v>
      </c>
      <c r="O28" s="39">
        <f t="shared" si="3"/>
        <v>1</v>
      </c>
      <c r="P28" s="36">
        <f>PROTECT!F6</f>
        <v>1</v>
      </c>
      <c r="Q28" s="32">
        <f>PROTECT!G6</f>
        <v>1</v>
      </c>
    </row>
    <row r="29" spans="1:17" ht="91.95" customHeight="1">
      <c r="L29" s="174" t="s">
        <v>182</v>
      </c>
      <c r="M29" s="176" t="s">
        <v>183</v>
      </c>
      <c r="N29" s="175">
        <v>2.5</v>
      </c>
      <c r="O29" s="39">
        <f t="shared" si="3"/>
        <v>1</v>
      </c>
      <c r="P29" s="36">
        <f>PROTECT!F7</f>
        <v>1</v>
      </c>
      <c r="Q29" s="32">
        <f>PROTECT!G7</f>
        <v>1</v>
      </c>
    </row>
    <row r="30" spans="1:17" ht="91.95" customHeight="1">
      <c r="L30" s="174" t="s">
        <v>184</v>
      </c>
      <c r="M30" s="176" t="s">
        <v>185</v>
      </c>
      <c r="N30" s="175">
        <v>2.5</v>
      </c>
      <c r="O30" s="39">
        <f t="shared" si="3"/>
        <v>1</v>
      </c>
      <c r="P30" s="36">
        <f>PROTECT!F8</f>
        <v>1</v>
      </c>
      <c r="Q30" s="32">
        <f>PROTECT!G8</f>
        <v>1</v>
      </c>
    </row>
    <row r="31" spans="1:17" ht="91.95" customHeight="1">
      <c r="L31" s="174" t="s">
        <v>186</v>
      </c>
      <c r="M31" s="176" t="s">
        <v>187</v>
      </c>
      <c r="N31" s="175">
        <v>2.5</v>
      </c>
      <c r="O31" s="39">
        <f t="shared" ref="O31:O36" si="4">AVERAGE(P31,Q31)</f>
        <v>1</v>
      </c>
      <c r="P31" s="36">
        <f>PROTECT!F9</f>
        <v>1</v>
      </c>
      <c r="Q31" s="32">
        <f>PROTECT!G9</f>
        <v>1</v>
      </c>
    </row>
    <row r="32" spans="1:17" ht="91.95" customHeight="1">
      <c r="L32" s="174" t="s">
        <v>188</v>
      </c>
      <c r="M32" s="176" t="s">
        <v>189</v>
      </c>
      <c r="N32" s="175">
        <v>2.5</v>
      </c>
      <c r="O32" s="39">
        <f>AVERAGE(P32:Q32)</f>
        <v>1</v>
      </c>
      <c r="P32" s="36">
        <f>PROTECT!H13</f>
        <v>1</v>
      </c>
      <c r="Q32" s="32">
        <f>PROTECT!I13</f>
        <v>1</v>
      </c>
    </row>
    <row r="33" spans="12:17" ht="91.95" customHeight="1">
      <c r="L33" s="174" t="s">
        <v>190</v>
      </c>
      <c r="M33" s="176" t="s">
        <v>191</v>
      </c>
      <c r="N33" s="175">
        <v>2.5</v>
      </c>
      <c r="O33" s="39">
        <f>AVERAGE(P33:Q33)</f>
        <v>1</v>
      </c>
      <c r="P33" s="36">
        <f>PROTECT!H14</f>
        <v>1</v>
      </c>
      <c r="Q33" s="32">
        <f>PROTECT!I14</f>
        <v>1</v>
      </c>
    </row>
    <row r="34" spans="12:17" ht="91.95" customHeight="1">
      <c r="L34" s="174" t="s">
        <v>192</v>
      </c>
      <c r="M34" s="176" t="s">
        <v>193</v>
      </c>
      <c r="N34" s="175">
        <v>2.5</v>
      </c>
      <c r="O34" s="39">
        <f>AVERAGE(P34:Q34)</f>
        <v>1</v>
      </c>
      <c r="P34" s="36">
        <f>PROTECT!F16</f>
        <v>1</v>
      </c>
      <c r="Q34" s="32">
        <f>PROTECT!G16</f>
        <v>1</v>
      </c>
    </row>
    <row r="35" spans="12:17" ht="91.95" customHeight="1">
      <c r="L35" s="174" t="s">
        <v>194</v>
      </c>
      <c r="M35" s="177" t="s">
        <v>195</v>
      </c>
      <c r="N35" s="175">
        <v>2.5</v>
      </c>
      <c r="O35" s="39">
        <f t="shared" si="4"/>
        <v>1</v>
      </c>
      <c r="P35" s="36">
        <f>PROTECT!F17</f>
        <v>1</v>
      </c>
      <c r="Q35" s="32">
        <f>PROTECT!G17</f>
        <v>1</v>
      </c>
    </row>
    <row r="36" spans="12:17" ht="91.95" customHeight="1">
      <c r="L36" s="174" t="s">
        <v>196</v>
      </c>
      <c r="M36" s="176" t="s">
        <v>197</v>
      </c>
      <c r="N36" s="175">
        <v>2.5</v>
      </c>
      <c r="O36" s="39">
        <f t="shared" si="4"/>
        <v>1</v>
      </c>
      <c r="P36" s="36">
        <f>DETECT!F4</f>
        <v>1</v>
      </c>
      <c r="Q36" s="32">
        <f>DETECT!G4</f>
        <v>1</v>
      </c>
    </row>
    <row r="37" spans="12:17" ht="91.95" customHeight="1" thickBot="1">
      <c r="L37" s="178" t="s">
        <v>198</v>
      </c>
      <c r="M37" s="179" t="s">
        <v>199</v>
      </c>
      <c r="N37" s="180">
        <v>2.5</v>
      </c>
      <c r="O37" s="40">
        <f t="shared" si="3"/>
        <v>1</v>
      </c>
      <c r="P37" s="37">
        <f>DETECT!F6</f>
        <v>1</v>
      </c>
      <c r="Q37" s="33">
        <f>DETECT!G6</f>
        <v>1</v>
      </c>
    </row>
  </sheetData>
  <sheetProtection algorithmName="SHA-512" hashValue="6+ALhahoHxZvnFMf8rSLfFQXIVFKp9BxejfHRJYRkQK5EN+upv2aVPf6s9Xn2oFSd4KIDDYeXMphJtbOkwv8oA==" saltValue="YcLW6agU5zy8ECiQpgFjAA==" spinCount="100000" sheet="1" objects="1" scenarios="1"/>
  <mergeCells count="35">
    <mergeCell ref="O2:P3"/>
    <mergeCell ref="B9:C9"/>
    <mergeCell ref="B10:C10"/>
    <mergeCell ref="B11:C11"/>
    <mergeCell ref="B12:C12"/>
    <mergeCell ref="H4:K5"/>
    <mergeCell ref="B2:C4"/>
    <mergeCell ref="E2:E4"/>
    <mergeCell ref="A5:A8"/>
    <mergeCell ref="A17:A18"/>
    <mergeCell ref="A19:A20"/>
    <mergeCell ref="M2:M3"/>
    <mergeCell ref="M4:M5"/>
    <mergeCell ref="A9:A11"/>
    <mergeCell ref="A12:A16"/>
    <mergeCell ref="B20:C20"/>
    <mergeCell ref="B13:C13"/>
    <mergeCell ref="H2:K3"/>
    <mergeCell ref="F2:F4"/>
    <mergeCell ref="D2:D4"/>
    <mergeCell ref="B5:C5"/>
    <mergeCell ref="B6:C6"/>
    <mergeCell ref="B7:C7"/>
    <mergeCell ref="B8:C8"/>
    <mergeCell ref="L24:M24"/>
    <mergeCell ref="M11:M12"/>
    <mergeCell ref="B14:C14"/>
    <mergeCell ref="B15:C15"/>
    <mergeCell ref="B17:C17"/>
    <mergeCell ref="B16:C16"/>
    <mergeCell ref="B18:C18"/>
    <mergeCell ref="B19:C19"/>
    <mergeCell ref="B21:C21"/>
    <mergeCell ref="L23:Q23"/>
    <mergeCell ref="N11:O12"/>
  </mergeCells>
  <conditionalFormatting sqref="F23">
    <cfRule type="expression" dxfId="5" priority="539">
      <formula>E23&lt;C23</formula>
    </cfRule>
    <cfRule type="expression" dxfId="4" priority="540">
      <formula>F23&gt;E23</formula>
    </cfRule>
  </conditionalFormatting>
  <conditionalFormatting sqref="M4">
    <cfRule type="cellIs" dxfId="3" priority="543" operator="greaterThanOrEqual">
      <formula>$H$4</formula>
    </cfRule>
    <cfRule type="expression" dxfId="2" priority="544">
      <formula>M4&lt;H4</formula>
    </cfRule>
  </conditionalFormatting>
  <conditionalFormatting sqref="O25:Q37">
    <cfRule type="cellIs" dxfId="1" priority="13" operator="lessThan">
      <formula>$N$25</formula>
    </cfRule>
    <cfRule type="cellIs" dxfId="0" priority="14" operator="greaterThanOrEqual">
      <formula>$N$25</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6" ma:contentTypeDescription="Create a new document." ma:contentTypeScope="" ma:versionID="3c116c9b5a3ae80dd90e10fa3e0fb31c">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71251173dad6d9aa4fa1a890804b79d9"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xsi:nil="true"/>
    <geaa57b4e7aa40c2a67da17716e31ca5 xmlns="48df5784-83fe-46ae-8d25-fce6a602c372">
      <Terms xmlns="http://schemas.microsoft.com/office/infopath/2007/PartnerControls"/>
    </geaa57b4e7aa40c2a67da17716e31ca5>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819327-D6FF-4B70-A378-C94ECE9E5660}"/>
</file>

<file path=customXml/itemProps2.xml><?xml version="1.0" encoding="utf-8"?>
<ds:datastoreItem xmlns:ds="http://schemas.openxmlformats.org/officeDocument/2006/customXml" ds:itemID="{EB9ACE5D-4FF0-4FEB-97CD-1A438ADDE679}">
  <ds:schemaRefs>
    <ds:schemaRef ds:uri="http://schemas.microsoft.com/office/2006/metadata/properties"/>
    <ds:schemaRef ds:uri="http://schemas.microsoft.com/office/infopath/2007/PartnerControls"/>
    <ds:schemaRef ds:uri="http://schemas.microsoft.com/sharepoint/v3"/>
    <ds:schemaRef ds:uri="48df5784-83fe-46ae-8d25-fce6a602c372"/>
    <ds:schemaRef ds:uri="47805d3a-bfbe-4b73-865a-b7a6cd9a0ff7"/>
  </ds:schemaRefs>
</ds:datastoreItem>
</file>

<file path=customXml/itemProps3.xml><?xml version="1.0" encoding="utf-8"?>
<ds:datastoreItem xmlns:ds="http://schemas.openxmlformats.org/officeDocument/2006/customXml" ds:itemID="{8025D481-D4F1-4C76-8043-67E509995F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Maturity Levels</vt:lpstr>
      <vt:lpstr>GOVERN</vt:lpstr>
      <vt:lpstr>IDENTIFY</vt:lpstr>
      <vt:lpstr>PROTECT</vt:lpstr>
      <vt:lpstr>DETECT</vt:lpstr>
      <vt:lpstr>RESPOND</vt:lpstr>
      <vt:lpstr>RECOVER</vt:lpstr>
      <vt:lpstr>BASIC Summary</vt:lpstr>
      <vt:lpstr>Sheet1</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
  <cp:revision/>
  <dcterms:created xsi:type="dcterms:W3CDTF">2019-01-25T14:53:12Z</dcterms:created>
  <dcterms:modified xsi:type="dcterms:W3CDTF">2025-10-23T08:56:57Z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
  </property>
</Properties>
</file>